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!GG\árlista\"/>
    </mc:Choice>
  </mc:AlternateContent>
  <xr:revisionPtr revIDLastSave="0" documentId="13_ncr:1_{127277D4-EB7F-4A48-8475-1E90E5553762}" xr6:coauthVersionLast="47" xr6:coauthVersionMax="47" xr10:uidLastSave="{00000000-0000-0000-0000-000000000000}"/>
  <bookViews>
    <workbookView xWindow="684" yWindow="540" windowWidth="21960" windowHeight="10800" xr2:uid="{00000000-000D-0000-FFFF-FFFF00000000}"/>
  </bookViews>
  <sheets>
    <sheet name="2024-030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0" i="2" l="1"/>
  <c r="L78" i="2"/>
  <c r="T4" i="2"/>
  <c r="H48" i="2"/>
  <c r="T55" i="2"/>
  <c r="H55" i="2"/>
  <c r="T54" i="2"/>
  <c r="T53" i="2"/>
  <c r="H53" i="2"/>
  <c r="T52" i="2"/>
  <c r="T51" i="2"/>
  <c r="H51" i="2"/>
  <c r="T50" i="2"/>
  <c r="T49" i="2"/>
  <c r="T48" i="2"/>
  <c r="I48" i="2"/>
  <c r="J48" i="2" s="1"/>
  <c r="I47" i="2"/>
  <c r="J47" i="2" s="1"/>
  <c r="H47" i="2"/>
  <c r="I46" i="2"/>
  <c r="J46" i="2" s="1"/>
  <c r="H46" i="2"/>
  <c r="T42" i="2"/>
  <c r="U42" i="2" s="1"/>
  <c r="I42" i="2"/>
  <c r="J42" i="2" s="1"/>
  <c r="H42" i="2"/>
  <c r="T41" i="2"/>
  <c r="U41" i="2" s="1"/>
  <c r="I41" i="2"/>
  <c r="J41" i="2" s="1"/>
  <c r="H41" i="2"/>
  <c r="T40" i="2"/>
  <c r="U40" i="2" s="1"/>
  <c r="I40" i="2"/>
  <c r="J40" i="2" s="1"/>
  <c r="H40" i="2"/>
  <c r="T39" i="2"/>
  <c r="U39" i="2" s="1"/>
  <c r="S39" i="2"/>
  <c r="I39" i="2"/>
  <c r="J39" i="2" s="1"/>
  <c r="H39" i="2"/>
  <c r="I35" i="2"/>
  <c r="J35" i="2" s="1"/>
  <c r="H35" i="2"/>
  <c r="T34" i="2"/>
  <c r="U34" i="2" s="1"/>
  <c r="S34" i="2"/>
  <c r="I34" i="2"/>
  <c r="J34" i="2" s="1"/>
  <c r="H34" i="2"/>
  <c r="T33" i="2"/>
  <c r="U33" i="2" s="1"/>
  <c r="S33" i="2"/>
  <c r="T32" i="2"/>
  <c r="U32" i="2" s="1"/>
  <c r="S32" i="2"/>
  <c r="U31" i="2"/>
  <c r="T31" i="2"/>
  <c r="S31" i="2"/>
  <c r="T30" i="2"/>
  <c r="U30" i="2" s="1"/>
  <c r="S30" i="2"/>
  <c r="I29" i="2"/>
  <c r="J29" i="2" s="1"/>
  <c r="H29" i="2"/>
  <c r="I28" i="2"/>
  <c r="J28" i="2" s="1"/>
  <c r="H28" i="2"/>
  <c r="J27" i="2"/>
  <c r="I27" i="2"/>
  <c r="H27" i="2"/>
  <c r="T24" i="2"/>
  <c r="U24" i="2" s="1"/>
  <c r="S24" i="2"/>
  <c r="I23" i="2"/>
  <c r="J23" i="2" s="1"/>
  <c r="H23" i="2"/>
  <c r="I22" i="2"/>
  <c r="J22" i="2" s="1"/>
  <c r="H22" i="2"/>
  <c r="I21" i="2"/>
  <c r="J21" i="2" s="1"/>
  <c r="H21" i="2"/>
  <c r="T18" i="2"/>
  <c r="U18" i="2" s="1"/>
  <c r="S18" i="2"/>
  <c r="T17" i="2"/>
  <c r="U17" i="2" s="1"/>
  <c r="S17" i="2"/>
  <c r="I17" i="2"/>
  <c r="J17" i="2" s="1"/>
  <c r="H17" i="2"/>
  <c r="U16" i="2"/>
  <c r="T16" i="2"/>
  <c r="S16" i="2"/>
  <c r="I16" i="2"/>
  <c r="H16" i="2"/>
  <c r="T15" i="2"/>
  <c r="U15" i="2" s="1"/>
  <c r="S15" i="2"/>
  <c r="I15" i="2"/>
  <c r="J15" i="2" s="1"/>
  <c r="H15" i="2"/>
  <c r="I14" i="2"/>
  <c r="H14" i="2"/>
  <c r="I13" i="2"/>
  <c r="J13" i="2" s="1"/>
  <c r="H13" i="2"/>
  <c r="I12" i="2"/>
  <c r="H12" i="2"/>
  <c r="I11" i="2"/>
  <c r="J11" i="2" s="1"/>
  <c r="H11" i="2"/>
  <c r="T10" i="2"/>
  <c r="U10" i="2" s="1"/>
  <c r="S10" i="2"/>
  <c r="I10" i="2"/>
  <c r="H10" i="2"/>
  <c r="T9" i="2"/>
  <c r="U9" i="2" s="1"/>
  <c r="S9" i="2"/>
  <c r="T8" i="2"/>
  <c r="U8" i="2" s="1"/>
  <c r="S8" i="2"/>
  <c r="U4" i="2"/>
  <c r="S4" i="2"/>
  <c r="T3" i="2"/>
  <c r="U3" i="2" s="1"/>
  <c r="S3" i="2"/>
  <c r="G89" i="2" l="1"/>
  <c r="O89" i="2" s="1"/>
  <c r="P89" i="2" s="1"/>
  <c r="G91" i="2"/>
  <c r="O91" i="2" s="1"/>
  <c r="P91" i="2" s="1"/>
  <c r="G102" i="2"/>
  <c r="O102" i="2" s="1"/>
  <c r="P102" i="2" s="1"/>
  <c r="G80" i="2"/>
  <c r="H80" i="2" s="1"/>
  <c r="J14" i="2"/>
  <c r="J12" i="2"/>
  <c r="J89" i="2"/>
  <c r="K89" i="2" s="1"/>
  <c r="J10" i="2"/>
  <c r="J16" i="2"/>
  <c r="G78" i="2"/>
  <c r="G100" i="2"/>
  <c r="J91" i="2" l="1"/>
  <c r="K91" i="2" s="1"/>
  <c r="H89" i="2"/>
  <c r="L89" i="2"/>
  <c r="M89" i="2" s="1"/>
  <c r="J80" i="2"/>
  <c r="K80" i="2" s="1"/>
  <c r="M80" i="2"/>
  <c r="L91" i="2"/>
  <c r="M91" i="2" s="1"/>
  <c r="H91" i="2"/>
  <c r="H102" i="2"/>
  <c r="J102" i="2"/>
  <c r="K102" i="2" s="1"/>
  <c r="L102" i="2"/>
  <c r="M102" i="2" s="1"/>
  <c r="J100" i="2"/>
  <c r="K100" i="2" s="1"/>
  <c r="H100" i="2"/>
  <c r="L100" i="2"/>
  <c r="M100" i="2" s="1"/>
  <c r="O100" i="2"/>
  <c r="P100" i="2" s="1"/>
  <c r="J78" i="2"/>
  <c r="K78" i="2" s="1"/>
  <c r="M78" i="2"/>
  <c r="H78" i="2"/>
</calcChain>
</file>

<file path=xl/sharedStrings.xml><?xml version="1.0" encoding="utf-8"?>
<sst xmlns="http://schemas.openxmlformats.org/spreadsheetml/2006/main" count="241" uniqueCount="134">
  <si>
    <t>nettó</t>
  </si>
  <si>
    <t>bruttó</t>
  </si>
  <si>
    <t>ROLL 230 D0</t>
  </si>
  <si>
    <t>ROLLER 230 D0</t>
  </si>
  <si>
    <t>KIBY 600</t>
  </si>
  <si>
    <t>KIBY 1000</t>
  </si>
  <si>
    <t>Rádióadók</t>
  </si>
  <si>
    <t>MASTER ZEN</t>
  </si>
  <si>
    <t>4 csatornás távirányító, ugrókód, SAW 433,92MHz</t>
  </si>
  <si>
    <t>MASTER SLIP</t>
  </si>
  <si>
    <t>MASTER WIKEY</t>
  </si>
  <si>
    <t>2 csatornás, kültéren fixen rögzíthető, számkódos távirányító</t>
  </si>
  <si>
    <t>Tolókapu motorok - 230 V</t>
  </si>
  <si>
    <t>Tolókapu motor, 600 kg-ig</t>
  </si>
  <si>
    <t>Tolókapu motor, 1000 kg-ig</t>
  </si>
  <si>
    <t>KIBY 600-24</t>
  </si>
  <si>
    <t>Tolókapu motor, 600 kg-ig 24V</t>
  </si>
  <si>
    <t>Fogaslécek</t>
  </si>
  <si>
    <t>RACK - IRON</t>
  </si>
  <si>
    <t xml:space="preserve">Fém fogasléc, 30x12x1000                          </t>
  </si>
  <si>
    <t>RACK - NYLON</t>
  </si>
  <si>
    <t>Műanyag fogasléc, 6 füllel, 'V'</t>
  </si>
  <si>
    <t>RACK - NYLON U</t>
  </si>
  <si>
    <t>Műanyag fogasléc, 6 füllel, 'S'</t>
  </si>
  <si>
    <t>Nyílókapu motorok - 230 V</t>
  </si>
  <si>
    <t xml:space="preserve">TITAN 300       </t>
  </si>
  <si>
    <t xml:space="preserve">Nyílómotor 230V, max 1,5 m kapuszárnyig         </t>
  </si>
  <si>
    <t xml:space="preserve">TITAN 400     </t>
  </si>
  <si>
    <t xml:space="preserve">Nyílómotor 230V , max. 2,5 m kapuszárnyig       </t>
  </si>
  <si>
    <t xml:space="preserve">TITAN 600 </t>
  </si>
  <si>
    <t>Nyílómotor 230V  , max. 3,5 m kapuszárnyig</t>
  </si>
  <si>
    <t>TITAN 450</t>
  </si>
  <si>
    <t xml:space="preserve">Nyílómotor 230V, max. 3 m kapuszárnyig </t>
  </si>
  <si>
    <t>TITAN 300-12</t>
  </si>
  <si>
    <t xml:space="preserve">Nyílómotor, 12V   </t>
  </si>
  <si>
    <t>TITAN 400-12</t>
  </si>
  <si>
    <t>TITAN 600-12</t>
  </si>
  <si>
    <t xml:space="preserve">Nyílómotor, 12V     </t>
  </si>
  <si>
    <t>Garázskapu motor</t>
  </si>
  <si>
    <r>
      <t xml:space="preserve">Garázsnyitó motor vevővel, távkapcsoló nélkül, </t>
    </r>
    <r>
      <rPr>
        <b/>
        <sz val="9"/>
        <rFont val="Arial"/>
        <family val="2"/>
        <charset val="238"/>
      </rPr>
      <t>2465</t>
    </r>
    <r>
      <rPr>
        <sz val="9"/>
        <rFont val="Arial"/>
        <family val="2"/>
        <charset val="238"/>
      </rPr>
      <t xml:space="preserve"> mm magas kapuig</t>
    </r>
  </si>
  <si>
    <t>Vezérlések - 230 V</t>
  </si>
  <si>
    <t xml:space="preserve">ROLL 230         </t>
  </si>
  <si>
    <t>Egymotoros vezérlő, papírdobozban</t>
  </si>
  <si>
    <t xml:space="preserve">ROLLER 230     </t>
  </si>
  <si>
    <t xml:space="preserve">Tolókapu-, sorompó vezérlő, plusz funkciókkal                </t>
  </si>
  <si>
    <t>Tolókapu-, sorompó vezérlő, plusz funkciókkal, papírdobozban</t>
  </si>
  <si>
    <t>SWING 230</t>
  </si>
  <si>
    <t>TWIST 230</t>
  </si>
  <si>
    <t xml:space="preserve">TWISTER 230            </t>
  </si>
  <si>
    <t xml:space="preserve">Kétmotoros vezérlő, plusz funkciókkal                                </t>
  </si>
  <si>
    <t xml:space="preserve">LOOP                </t>
  </si>
  <si>
    <t xml:space="preserve">Hurokdetektor                                     </t>
  </si>
  <si>
    <t>Rádióvevők</t>
  </si>
  <si>
    <t xml:space="preserve">SLAVE BOX 1       </t>
  </si>
  <si>
    <t xml:space="preserve">1 csatornás ugrókódos vevő, 12/24V                           </t>
  </si>
  <si>
    <t xml:space="preserve">SLAVE BOX 2             </t>
  </si>
  <si>
    <t xml:space="preserve">2 csatornás ugrókódos vevő, 12/24V                           </t>
  </si>
  <si>
    <t>SLAVE CARD</t>
  </si>
  <si>
    <t xml:space="preserve">SLAVE LIGHT         </t>
  </si>
  <si>
    <t xml:space="preserve">4 csatornás ugrókódos világításkapcsoló, 230V                             </t>
  </si>
  <si>
    <t>FOTO SLIM</t>
  </si>
  <si>
    <t>FOTO MOUSE</t>
  </si>
  <si>
    <t>Fotocella</t>
  </si>
  <si>
    <t>FOTO SMART</t>
  </si>
  <si>
    <t>ANTENNA</t>
  </si>
  <si>
    <t xml:space="preserve">Antenna 433 MHz, 2,5m                             </t>
  </si>
  <si>
    <t>MASTER CODE</t>
  </si>
  <si>
    <t>Kódtasztatúra, falon kívüli</t>
  </si>
  <si>
    <t>IMBUSZ</t>
  </si>
  <si>
    <t>Kioldókulcs nyílómotorhoz</t>
  </si>
  <si>
    <t>G25</t>
  </si>
  <si>
    <t>Nylon görgő, 25mm</t>
  </si>
  <si>
    <t>G33</t>
  </si>
  <si>
    <t>Nylon görgő, 33mm</t>
  </si>
  <si>
    <t>G40</t>
  </si>
  <si>
    <t>Nylon görgő, 40mm</t>
  </si>
  <si>
    <t>G33*2</t>
  </si>
  <si>
    <t>Nylon görgőpár, állítható foglalatban, 1 pár</t>
  </si>
  <si>
    <t>G33*4</t>
  </si>
  <si>
    <t>Nylon görgőpár, állítható foglalatban, 2 pár</t>
  </si>
  <si>
    <t>FFG 40</t>
  </si>
  <si>
    <t>Felső fogadó görgővel 40</t>
  </si>
  <si>
    <t xml:space="preserve">FFG 60 </t>
  </si>
  <si>
    <t>Felső fogadó görgővel 60</t>
  </si>
  <si>
    <t xml:space="preserve">Egymotoros vezérlő : tolókapu, egyszárnyú nyílókapu                           </t>
  </si>
  <si>
    <t xml:space="preserve">Kétmotoros szárnyaskapu vezérlő                                </t>
  </si>
  <si>
    <t>Egymotoros szárnyaskapu vezérlő, plusz funkciókkal</t>
  </si>
  <si>
    <t>Villogó</t>
  </si>
  <si>
    <t>További eszközök, kiegészítők</t>
  </si>
  <si>
    <r>
      <t xml:space="preserve">4 csatornás távirányító, ugrókód, </t>
    </r>
    <r>
      <rPr>
        <b/>
        <sz val="10"/>
        <rFont val="Calibri"/>
        <family val="2"/>
        <charset val="238"/>
        <scheme val="minor"/>
      </rPr>
      <t>tolótető</t>
    </r>
    <r>
      <rPr>
        <sz val="10"/>
        <rFont val="Calibri"/>
        <family val="2"/>
        <charset val="238"/>
        <scheme val="minor"/>
      </rPr>
      <t xml:space="preserve">, SAW 433.92MHz                         </t>
    </r>
  </si>
  <si>
    <r>
      <t>Fotocella,</t>
    </r>
    <r>
      <rPr>
        <b/>
        <sz val="10"/>
        <rFont val="Calibri"/>
        <family val="2"/>
        <charset val="238"/>
        <scheme val="minor"/>
      </rPr>
      <t xml:space="preserve"> forgatható</t>
    </r>
    <r>
      <rPr>
        <sz val="1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</si>
  <si>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>Elemes</t>
    </r>
    <r>
      <rPr>
        <sz val="10"/>
        <rFont val="Calibri"/>
        <family val="2"/>
        <charset val="238"/>
        <scheme val="minor"/>
      </rPr>
      <t xml:space="preserve"> fotocella, </t>
    </r>
    <r>
      <rPr>
        <b/>
        <sz val="10"/>
        <rFont val="Calibri"/>
        <family val="2"/>
        <charset val="238"/>
        <scheme val="minor"/>
      </rPr>
      <t>forgatható</t>
    </r>
  </si>
  <si>
    <r>
      <t xml:space="preserve">4 csat. Ugrók. vevő, bővíthető </t>
    </r>
    <r>
      <rPr>
        <b/>
        <sz val="10"/>
        <rFont val="Calibri"/>
        <family val="2"/>
        <charset val="238"/>
        <scheme val="minor"/>
      </rPr>
      <t>640</t>
    </r>
    <r>
      <rPr>
        <sz val="10"/>
        <rFont val="Calibri"/>
        <family val="2"/>
        <charset val="238"/>
        <scheme val="minor"/>
      </rPr>
      <t xml:space="preserve"> mem.helyig, 12/24V</t>
    </r>
  </si>
  <si>
    <t>FLASH BASE</t>
  </si>
  <si>
    <r>
      <t xml:space="preserve">Úszókapuhoz </t>
    </r>
    <r>
      <rPr>
        <sz val="10"/>
        <rFont val="Arial"/>
        <family val="2"/>
      </rPr>
      <t>(fix árak, kedvezményt nem tudunk adni</t>
    </r>
    <r>
      <rPr>
        <u/>
        <sz val="10"/>
        <rFont val="Arial"/>
        <family val="2"/>
      </rPr>
      <t>!</t>
    </r>
    <r>
      <rPr>
        <sz val="10"/>
        <rFont val="Arial"/>
        <family val="2"/>
      </rPr>
      <t xml:space="preserve">)          </t>
    </r>
  </si>
  <si>
    <t>FFG 80</t>
  </si>
  <si>
    <t>Felső fogadó görgővel 80</t>
  </si>
  <si>
    <t>BATTERY</t>
  </si>
  <si>
    <t>elem távvezérlőhőz, 23A</t>
  </si>
  <si>
    <t>ár szettben</t>
  </si>
  <si>
    <t>12-24 V villogó / lámpa, led, antennával</t>
  </si>
  <si>
    <t>FLASH DC 12/24</t>
  </si>
  <si>
    <t>fix ár, további kedvezmény nem lehetséges</t>
  </si>
  <si>
    <t>KONDENZÁTOR</t>
  </si>
  <si>
    <t>a garázsnyitó vásárlására személyesen van lehetőség, futárral nem tudjuk elküldeni!</t>
  </si>
  <si>
    <t xml:space="preserve">Egymotoros vezérlő ( csak a vezérlőpanel )        </t>
  </si>
  <si>
    <t xml:space="preserve">Egymotoros vezérlő, +tápegység, +akkumulátor       </t>
  </si>
  <si>
    <t>Kétmotoros vezérlő ( csak a vezérlőpanel )</t>
  </si>
  <si>
    <t>Kétmotoros vezérlő, tápegységgel, akkumulátorral</t>
  </si>
  <si>
    <t>Tolókapu szettek</t>
  </si>
  <si>
    <t>motor nélkül</t>
  </si>
  <si>
    <t>Egyszárnyas nyílókapu szettek</t>
  </si>
  <si>
    <t>TITAN300</t>
  </si>
  <si>
    <t>TITAN400</t>
  </si>
  <si>
    <t>TITAN600</t>
  </si>
  <si>
    <t>ROLL 230</t>
  </si>
  <si>
    <t>Kétszárnyas nyílókapu szettek</t>
  </si>
  <si>
    <t>TWISTER 230</t>
  </si>
  <si>
    <t>FLASH 230 LED</t>
  </si>
  <si>
    <r>
      <rPr>
        <b/>
        <sz val="10"/>
        <rFont val="Calibri"/>
        <family val="2"/>
        <charset val="238"/>
        <scheme val="minor"/>
      </rPr>
      <t xml:space="preserve">LEDizzós </t>
    </r>
    <r>
      <rPr>
        <sz val="10"/>
        <rFont val="Calibri"/>
        <family val="2"/>
        <charset val="238"/>
        <scheme val="minor"/>
      </rPr>
      <t>villogó lámpa, antennával, 230V</t>
    </r>
  </si>
  <si>
    <t>villogóhoz talplemez</t>
  </si>
  <si>
    <t>Egymotoros vezérlő, tápegységgel, akkumulátorral</t>
  </si>
  <si>
    <t>Vezérlések - 12 V  vagy 24 V</t>
  </si>
  <si>
    <t xml:space="preserve">ROLL 12V D0 vagy 24V D0      </t>
  </si>
  <si>
    <t>ROLLER 12V PACK  vagy 24V PACK</t>
  </si>
  <si>
    <t>SWING 12V PACK vagy  24V PACK</t>
  </si>
  <si>
    <t>TWIST 12V D0 vagy  24V D0</t>
  </si>
  <si>
    <t>TWISTER 12V PACK vagy  24V PACK</t>
  </si>
  <si>
    <t>Motorok - 12 V  vagy 24 V</t>
  </si>
  <si>
    <t>ROLL230</t>
  </si>
  <si>
    <t>ROLLER 230</t>
  </si>
  <si>
    <t>*</t>
  </si>
  <si>
    <t>MilnerTore</t>
  </si>
  <si>
    <r>
      <t>TITAN és KIBY motorhoz, 8</t>
    </r>
    <r>
      <rPr>
        <sz val="10"/>
        <color theme="0"/>
        <rFont val="Symbol"/>
        <family val="1"/>
        <charset val="2"/>
      </rPr>
      <t>m</t>
    </r>
    <r>
      <rPr>
        <sz val="10"/>
        <color theme="0"/>
        <rFont val="Calibri"/>
        <family val="2"/>
        <charset val="238"/>
        <scheme val="minor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</si>
</sst>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6"/>
      <color theme="0"/>
      <name val="Arial"/>
      <family val="2"/>
      <charset val="1"/>
    </font>
    <font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name val="Arial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2" tint="-0.499984740745262"/>
      <name val="Arial"/>
      <family val="2"/>
      <charset val="238"/>
    </font>
    <font>
      <sz val="10"/>
      <color theme="2" tint="-0.749992370372631"/>
      <name val="Arial"/>
      <family val="2"/>
      <charset val="238"/>
    </font>
    <font>
      <sz val="11"/>
      <color theme="2" tint="-0.749992370372631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10"/>
      <color rgb="FFFFFF00"/>
      <name val="Arial"/>
      <family val="2"/>
      <charset val="238"/>
    </font>
    <font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0"/>
      <color theme="8"/>
      <name val="Arial"/>
      <family val="2"/>
      <charset val="238"/>
    </font>
    <font>
      <sz val="11"/>
      <color theme="8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9"/>
      <color theme="2" tint="-0.74999237037263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rgb="FF00206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0"/>
      <color theme="0"/>
      <name val="Symbol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00B050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8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31"/>
      </patternFill>
    </fill>
    <fill>
      <patternFill patternType="solid">
        <fgColor rgb="FFC8A5D7"/>
        <bgColor indexed="31"/>
      </patternFill>
    </fill>
  </fills>
  <borders count="76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theme="0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thick">
        <color rgb="FFFF0000"/>
      </right>
      <top/>
      <bottom style="double">
        <color rgb="FFFF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double">
        <color rgb="FFFFFF00"/>
      </bottom>
      <diagonal/>
    </border>
    <border>
      <left/>
      <right style="thick">
        <color rgb="FFFFFF00"/>
      </right>
      <top/>
      <bottom style="double">
        <color rgb="FFFFFF00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double">
        <color theme="8"/>
      </bottom>
      <diagonal/>
    </border>
    <border>
      <left/>
      <right style="thick">
        <color theme="8"/>
      </right>
      <top/>
      <bottom style="double">
        <color theme="8"/>
      </bottom>
      <diagonal/>
    </border>
    <border>
      <left style="thick">
        <color theme="8"/>
      </left>
      <right/>
      <top style="double">
        <color theme="8"/>
      </top>
      <bottom/>
      <diagonal/>
    </border>
    <border>
      <left/>
      <right style="thick">
        <color theme="8"/>
      </right>
      <top style="double">
        <color theme="8"/>
      </top>
      <bottom/>
      <diagonal/>
    </border>
    <border>
      <left style="thick">
        <color theme="8"/>
      </left>
      <right/>
      <top/>
      <bottom/>
      <diagonal/>
    </border>
    <border>
      <left/>
      <right style="thick">
        <color theme="8"/>
      </right>
      <top/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double">
        <color rgb="FF00B050"/>
      </bottom>
      <diagonal/>
    </border>
    <border>
      <left/>
      <right style="thick">
        <color rgb="FF00B050"/>
      </right>
      <top/>
      <bottom style="double">
        <color rgb="FF00B050"/>
      </bottom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 style="double">
        <color theme="2" tint="-0.499984740745262"/>
      </bottom>
      <diagonal/>
    </border>
    <border>
      <left/>
      <right style="thick">
        <color theme="2" tint="-0.499984740745262"/>
      </right>
      <top/>
      <bottom style="double">
        <color theme="2" tint="-0.499984740745262"/>
      </bottom>
      <diagonal/>
    </border>
    <border>
      <left style="thick">
        <color theme="2" tint="-0.499984740745262"/>
      </left>
      <right/>
      <top style="double">
        <color theme="2" tint="-0.499984740745262"/>
      </top>
      <bottom/>
      <diagonal/>
    </border>
    <border>
      <left/>
      <right style="thick">
        <color theme="2" tint="-0.499984740745262"/>
      </right>
      <top style="double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n">
        <color indexed="64"/>
      </bottom>
      <diagonal/>
    </border>
    <border>
      <left style="thick">
        <color rgb="FF800000"/>
      </left>
      <right/>
      <top style="double">
        <color rgb="FF800000"/>
      </top>
      <bottom/>
      <diagonal/>
    </border>
    <border>
      <left/>
      <right style="thick">
        <color rgb="FF800000"/>
      </right>
      <top style="double">
        <color rgb="FF800000"/>
      </top>
      <bottom/>
      <diagonal/>
    </border>
    <border>
      <left style="thick">
        <color rgb="FF800000"/>
      </left>
      <right/>
      <top/>
      <bottom/>
      <diagonal/>
    </border>
    <border>
      <left/>
      <right style="thick">
        <color rgb="FF800000"/>
      </right>
      <top/>
      <bottom/>
      <diagonal/>
    </border>
    <border>
      <left style="thick">
        <color rgb="FF800000"/>
      </left>
      <right/>
      <top/>
      <bottom style="thick">
        <color rgb="FF800000"/>
      </bottom>
      <diagonal/>
    </border>
    <border>
      <left/>
      <right style="thick">
        <color rgb="FF800000"/>
      </right>
      <top/>
      <bottom style="thick">
        <color rgb="FF800000"/>
      </bottom>
      <diagonal/>
    </border>
    <border>
      <left style="thick">
        <color rgb="FF800000"/>
      </left>
      <right/>
      <top style="thick">
        <color rgb="FF800000"/>
      </top>
      <bottom/>
      <diagonal/>
    </border>
    <border>
      <left/>
      <right style="thick">
        <color rgb="FF800000"/>
      </right>
      <top style="thick">
        <color rgb="FF800000"/>
      </top>
      <bottom/>
      <diagonal/>
    </border>
    <border>
      <left style="thick">
        <color rgb="FF800000"/>
      </left>
      <right/>
      <top/>
      <bottom style="double">
        <color rgb="FF800000"/>
      </bottom>
      <diagonal/>
    </border>
    <border>
      <left/>
      <right style="thick">
        <color rgb="FF800000"/>
      </right>
      <top/>
      <bottom style="double">
        <color rgb="FF8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theme="0"/>
      </top>
      <bottom/>
      <diagonal/>
    </border>
    <border>
      <left/>
      <right style="thick">
        <color rgb="FF800000"/>
      </right>
      <top/>
      <bottom style="thin">
        <color indexed="64"/>
      </bottom>
      <diagonal/>
    </border>
    <border>
      <left style="thick">
        <color rgb="FF8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B050"/>
      </left>
      <right/>
      <top style="double">
        <color rgb="FF00B050"/>
      </top>
      <bottom/>
      <diagonal/>
    </border>
    <border>
      <left/>
      <right style="thick">
        <color rgb="FF00B050"/>
      </right>
      <top style="double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4" fillId="0" borderId="0" xfId="0" applyFont="1"/>
    <xf numFmtId="49" fontId="4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0" fillId="2" borderId="0" xfId="0" applyNumberFormat="1" applyFill="1"/>
    <xf numFmtId="49" fontId="10" fillId="3" borderId="0" xfId="0" applyNumberFormat="1" applyFont="1" applyFill="1"/>
    <xf numFmtId="0" fontId="10" fillId="3" borderId="0" xfId="0" applyFont="1" applyFill="1"/>
    <xf numFmtId="0" fontId="4" fillId="3" borderId="0" xfId="0" applyFont="1" applyFill="1"/>
    <xf numFmtId="3" fontId="0" fillId="3" borderId="0" xfId="0" applyNumberFormat="1" applyFill="1"/>
    <xf numFmtId="3" fontId="5" fillId="3" borderId="0" xfId="0" applyNumberFormat="1" applyFont="1" applyFill="1"/>
    <xf numFmtId="49" fontId="4" fillId="3" borderId="0" xfId="0" applyNumberFormat="1" applyFont="1" applyFill="1"/>
    <xf numFmtId="49" fontId="10" fillId="0" borderId="0" xfId="0" applyNumberFormat="1" applyFont="1"/>
    <xf numFmtId="0" fontId="10" fillId="0" borderId="0" xfId="0" applyFont="1"/>
    <xf numFmtId="49" fontId="4" fillId="3" borderId="2" xfId="0" applyNumberFormat="1" applyFont="1" applyFill="1" applyBorder="1"/>
    <xf numFmtId="0" fontId="4" fillId="3" borderId="2" xfId="0" applyFont="1" applyFill="1" applyBorder="1"/>
    <xf numFmtId="3" fontId="0" fillId="3" borderId="2" xfId="0" applyNumberFormat="1" applyFill="1" applyBorder="1"/>
    <xf numFmtId="3" fontId="5" fillId="3" borderId="2" xfId="0" applyNumberFormat="1" applyFont="1" applyFill="1" applyBorder="1"/>
    <xf numFmtId="49" fontId="4" fillId="0" borderId="2" xfId="0" applyNumberFormat="1" applyFont="1" applyBorder="1"/>
    <xf numFmtId="0" fontId="4" fillId="0" borderId="2" xfId="0" applyFont="1" applyBorder="1"/>
    <xf numFmtId="3" fontId="0" fillId="0" borderId="2" xfId="0" applyNumberForma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49" fontId="4" fillId="2" borderId="0" xfId="0" applyNumberFormat="1" applyFont="1" applyFill="1"/>
    <xf numFmtId="0" fontId="4" fillId="2" borderId="0" xfId="0" applyFont="1" applyFill="1"/>
    <xf numFmtId="3" fontId="5" fillId="2" borderId="0" xfId="0" applyNumberFormat="1" applyFont="1" applyFill="1"/>
    <xf numFmtId="49" fontId="4" fillId="0" borderId="4" xfId="0" applyNumberFormat="1" applyFont="1" applyBorder="1"/>
    <xf numFmtId="3" fontId="0" fillId="0" borderId="4" xfId="0" applyNumberFormat="1" applyBorder="1"/>
    <xf numFmtId="3" fontId="5" fillId="0" borderId="4" xfId="0" applyNumberFormat="1" applyFont="1" applyBorder="1"/>
    <xf numFmtId="3" fontId="15" fillId="0" borderId="9" xfId="0" applyNumberFormat="1" applyFont="1" applyBorder="1"/>
    <xf numFmtId="3" fontId="1" fillId="3" borderId="10" xfId="0" applyNumberFormat="1" applyFont="1" applyFill="1" applyBorder="1"/>
    <xf numFmtId="3" fontId="1" fillId="0" borderId="8" xfId="0" applyNumberFormat="1" applyFont="1" applyBorder="1"/>
    <xf numFmtId="3" fontId="1" fillId="3" borderId="8" xfId="0" applyNumberFormat="1" applyFont="1" applyFill="1" applyBorder="1"/>
    <xf numFmtId="49" fontId="11" fillId="0" borderId="12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3" fontId="21" fillId="3" borderId="16" xfId="0" applyNumberFormat="1" applyFont="1" applyFill="1" applyBorder="1"/>
    <xf numFmtId="3" fontId="21" fillId="3" borderId="18" xfId="0" applyNumberFormat="1" applyFont="1" applyFill="1" applyBorder="1"/>
    <xf numFmtId="49" fontId="20" fillId="11" borderId="20" xfId="0" applyNumberFormat="1" applyFont="1" applyFill="1" applyBorder="1" applyAlignment="1">
      <alignment horizontal="right"/>
    </xf>
    <xf numFmtId="49" fontId="20" fillId="11" borderId="21" xfId="0" applyNumberFormat="1" applyFont="1" applyFill="1" applyBorder="1" applyAlignment="1">
      <alignment horizontal="right"/>
    </xf>
    <xf numFmtId="3" fontId="21" fillId="11" borderId="16" xfId="0" applyNumberFormat="1" applyFont="1" applyFill="1" applyBorder="1"/>
    <xf numFmtId="3" fontId="22" fillId="11" borderId="17" xfId="0" applyNumberFormat="1" applyFont="1" applyFill="1" applyBorder="1"/>
    <xf numFmtId="49" fontId="23" fillId="0" borderId="24" xfId="0" applyNumberFormat="1" applyFont="1" applyBorder="1" applyAlignment="1">
      <alignment horizontal="right"/>
    </xf>
    <xf numFmtId="49" fontId="23" fillId="0" borderId="25" xfId="0" applyNumberFormat="1" applyFont="1" applyBorder="1" applyAlignment="1">
      <alignment horizontal="right"/>
    </xf>
    <xf numFmtId="3" fontId="24" fillId="0" borderId="26" xfId="0" applyNumberFormat="1" applyFont="1" applyBorder="1"/>
    <xf numFmtId="3" fontId="24" fillId="3" borderId="28" xfId="0" applyNumberFormat="1" applyFont="1" applyFill="1" applyBorder="1"/>
    <xf numFmtId="3" fontId="24" fillId="0" borderId="30" xfId="0" applyNumberFormat="1" applyFont="1" applyBorder="1"/>
    <xf numFmtId="49" fontId="25" fillId="0" borderId="34" xfId="0" applyNumberFormat="1" applyFont="1" applyBorder="1" applyAlignment="1">
      <alignment horizontal="right"/>
    </xf>
    <xf numFmtId="49" fontId="25" fillId="0" borderId="35" xfId="0" applyNumberFormat="1" applyFont="1" applyBorder="1" applyAlignment="1">
      <alignment horizontal="right"/>
    </xf>
    <xf numFmtId="49" fontId="16" fillId="0" borderId="38" xfId="0" applyNumberFormat="1" applyFont="1" applyBorder="1" applyAlignment="1">
      <alignment horizontal="right"/>
    </xf>
    <xf numFmtId="49" fontId="16" fillId="0" borderId="39" xfId="0" applyNumberFormat="1" applyFont="1" applyBorder="1" applyAlignment="1">
      <alignment horizontal="right"/>
    </xf>
    <xf numFmtId="3" fontId="27" fillId="0" borderId="40" xfId="0" applyNumberFormat="1" applyFont="1" applyBorder="1"/>
    <xf numFmtId="3" fontId="28" fillId="0" borderId="41" xfId="0" applyNumberFormat="1" applyFont="1" applyBorder="1"/>
    <xf numFmtId="3" fontId="27" fillId="3" borderId="42" xfId="0" applyNumberFormat="1" applyFont="1" applyFill="1" applyBorder="1"/>
    <xf numFmtId="3" fontId="27" fillId="0" borderId="42" xfId="0" applyNumberFormat="1" applyFont="1" applyBorder="1"/>
    <xf numFmtId="3" fontId="28" fillId="0" borderId="43" xfId="0" applyNumberFormat="1" applyFont="1" applyBorder="1"/>
    <xf numFmtId="3" fontId="27" fillId="3" borderId="44" xfId="0" applyNumberFormat="1" applyFont="1" applyFill="1" applyBorder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1" fillId="3" borderId="0" xfId="0" applyFont="1" applyFill="1"/>
    <xf numFmtId="0" fontId="31" fillId="2" borderId="0" xfId="0" applyFont="1" applyFill="1"/>
    <xf numFmtId="0" fontId="31" fillId="3" borderId="2" xfId="0" applyFont="1" applyFill="1" applyBorder="1"/>
    <xf numFmtId="0" fontId="31" fillId="0" borderId="2" xfId="0" applyFont="1" applyBorder="1"/>
    <xf numFmtId="0" fontId="31" fillId="0" borderId="4" xfId="0" applyFont="1" applyBorder="1"/>
    <xf numFmtId="49" fontId="32" fillId="8" borderId="0" xfId="0" applyNumberFormat="1" applyFont="1" applyFill="1"/>
    <xf numFmtId="0" fontId="33" fillId="0" borderId="0" xfId="0" applyFont="1"/>
    <xf numFmtId="49" fontId="9" fillId="12" borderId="0" xfId="0" applyNumberFormat="1" applyFont="1" applyFill="1"/>
    <xf numFmtId="0" fontId="27" fillId="0" borderId="0" xfId="0" applyFont="1"/>
    <xf numFmtId="3" fontId="18" fillId="3" borderId="42" xfId="0" applyNumberFormat="1" applyFont="1" applyFill="1" applyBorder="1"/>
    <xf numFmtId="3" fontId="18" fillId="0" borderId="44" xfId="0" applyNumberFormat="1" applyFont="1" applyBorder="1"/>
    <xf numFmtId="3" fontId="18" fillId="0" borderId="42" xfId="0" applyNumberFormat="1" applyFont="1" applyBorder="1"/>
    <xf numFmtId="49" fontId="17" fillId="0" borderId="38" xfId="0" applyNumberFormat="1" applyFont="1" applyBorder="1" applyAlignment="1">
      <alignment horizontal="right"/>
    </xf>
    <xf numFmtId="49" fontId="17" fillId="0" borderId="39" xfId="0" applyNumberFormat="1" applyFont="1" applyBorder="1" applyAlignment="1">
      <alignment horizontal="right"/>
    </xf>
    <xf numFmtId="3" fontId="19" fillId="0" borderId="43" xfId="0" applyNumberFormat="1" applyFont="1" applyBorder="1"/>
    <xf numFmtId="49" fontId="10" fillId="0" borderId="2" xfId="0" applyNumberFormat="1" applyFont="1" applyBorder="1"/>
    <xf numFmtId="0" fontId="10" fillId="0" borderId="2" xfId="0" applyFont="1" applyBorder="1"/>
    <xf numFmtId="3" fontId="5" fillId="0" borderId="46" xfId="0" applyNumberFormat="1" applyFont="1" applyBorder="1"/>
    <xf numFmtId="49" fontId="12" fillId="10" borderId="0" xfId="0" applyNumberFormat="1" applyFont="1" applyFill="1"/>
    <xf numFmtId="49" fontId="12" fillId="10" borderId="1" xfId="0" applyNumberFormat="1" applyFont="1" applyFill="1" applyBorder="1"/>
    <xf numFmtId="49" fontId="37" fillId="0" borderId="55" xfId="0" applyNumberFormat="1" applyFont="1" applyBorder="1" applyAlignment="1">
      <alignment horizontal="right"/>
    </xf>
    <xf numFmtId="49" fontId="37" fillId="0" borderId="56" xfId="0" applyNumberFormat="1" applyFont="1" applyBorder="1" applyAlignment="1">
      <alignment horizontal="right"/>
    </xf>
    <xf numFmtId="3" fontId="38" fillId="0" borderId="47" xfId="0" applyNumberFormat="1" applyFont="1" applyBorder="1"/>
    <xf numFmtId="3" fontId="39" fillId="0" borderId="48" xfId="0" applyNumberFormat="1" applyFont="1" applyBorder="1"/>
    <xf numFmtId="3" fontId="38" fillId="3" borderId="49" xfId="0" applyNumberFormat="1" applyFont="1" applyFill="1" applyBorder="1"/>
    <xf numFmtId="3" fontId="38" fillId="0" borderId="49" xfId="0" applyNumberFormat="1" applyFont="1" applyBorder="1"/>
    <xf numFmtId="3" fontId="39" fillId="0" borderId="50" xfId="0" applyNumberFormat="1" applyFont="1" applyBorder="1"/>
    <xf numFmtId="3" fontId="38" fillId="0" borderId="51" xfId="0" applyNumberFormat="1" applyFont="1" applyBorder="1"/>
    <xf numFmtId="3" fontId="39" fillId="0" borderId="52" xfId="0" applyNumberFormat="1" applyFont="1" applyBorder="1"/>
    <xf numFmtId="3" fontId="18" fillId="4" borderId="40" xfId="0" applyNumberFormat="1" applyFont="1" applyFill="1" applyBorder="1"/>
    <xf numFmtId="3" fontId="19" fillId="4" borderId="41" xfId="0" applyNumberFormat="1" applyFont="1" applyFill="1" applyBorder="1"/>
    <xf numFmtId="3" fontId="18" fillId="0" borderId="0" xfId="0" applyNumberFormat="1" applyFont="1"/>
    <xf numFmtId="3" fontId="2" fillId="0" borderId="0" xfId="0" applyNumberFormat="1" applyFont="1"/>
    <xf numFmtId="3" fontId="19" fillId="0" borderId="0" xfId="0" applyNumberFormat="1" applyFont="1"/>
    <xf numFmtId="49" fontId="42" fillId="11" borderId="0" xfId="0" applyNumberFormat="1" applyFont="1" applyFill="1"/>
    <xf numFmtId="0" fontId="32" fillId="11" borderId="0" xfId="0" applyFont="1" applyFill="1"/>
    <xf numFmtId="3" fontId="41" fillId="11" borderId="0" xfId="0" applyNumberFormat="1" applyFont="1" applyFill="1"/>
    <xf numFmtId="3" fontId="40" fillId="11" borderId="0" xfId="0" applyNumberFormat="1" applyFont="1" applyFill="1"/>
    <xf numFmtId="49" fontId="42" fillId="11" borderId="0" xfId="0" applyNumberFormat="1" applyFont="1" applyFill="1" applyAlignment="1">
      <alignment vertical="center"/>
    </xf>
    <xf numFmtId="0" fontId="32" fillId="11" borderId="0" xfId="0" applyFont="1" applyFill="1" applyAlignment="1">
      <alignment vertical="center"/>
    </xf>
    <xf numFmtId="3" fontId="40" fillId="11" borderId="0" xfId="0" applyNumberFormat="1" applyFont="1" applyFill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3" fontId="38" fillId="0" borderId="65" xfId="0" applyNumberFormat="1" applyFont="1" applyBorder="1"/>
    <xf numFmtId="3" fontId="39" fillId="0" borderId="64" xfId="0" applyNumberFormat="1" applyFont="1" applyBorder="1"/>
    <xf numFmtId="0" fontId="0" fillId="0" borderId="0" xfId="0" applyAlignment="1">
      <alignment vertical="center" wrapText="1"/>
    </xf>
    <xf numFmtId="0" fontId="44" fillId="0" borderId="0" xfId="0" applyFont="1"/>
    <xf numFmtId="0" fontId="45" fillId="0" borderId="0" xfId="0" applyFont="1" applyAlignment="1">
      <alignment horizontal="right"/>
    </xf>
    <xf numFmtId="0" fontId="45" fillId="0" borderId="0" xfId="0" applyFont="1"/>
    <xf numFmtId="0" fontId="0" fillId="0" borderId="0" xfId="0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29" fillId="0" borderId="59" xfId="0" applyFont="1" applyBorder="1"/>
    <xf numFmtId="3" fontId="45" fillId="0" borderId="60" xfId="0" applyNumberFormat="1" applyFont="1" applyBorder="1"/>
    <xf numFmtId="0" fontId="45" fillId="0" borderId="60" xfId="0" applyFont="1" applyBorder="1"/>
    <xf numFmtId="0" fontId="29" fillId="0" borderId="61" xfId="0" applyFont="1" applyBorder="1"/>
    <xf numFmtId="3" fontId="45" fillId="0" borderId="62" xfId="0" applyNumberFormat="1" applyFont="1" applyBorder="1"/>
    <xf numFmtId="0" fontId="0" fillId="0" borderId="59" xfId="0" applyBorder="1" applyAlignment="1">
      <alignment vertical="center" wrapText="1"/>
    </xf>
    <xf numFmtId="0" fontId="0" fillId="0" borderId="61" xfId="0" applyBorder="1"/>
    <xf numFmtId="0" fontId="45" fillId="0" borderId="59" xfId="0" applyFont="1" applyBorder="1"/>
    <xf numFmtId="0" fontId="45" fillId="0" borderId="5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5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2" xfId="0" applyFont="1" applyBorder="1"/>
    <xf numFmtId="0" fontId="31" fillId="0" borderId="59" xfId="0" applyFont="1" applyBorder="1"/>
    <xf numFmtId="0" fontId="14" fillId="0" borderId="61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5" fillId="0" borderId="61" xfId="0" applyFont="1" applyBorder="1"/>
    <xf numFmtId="0" fontId="29" fillId="0" borderId="2" xfId="0" applyFont="1" applyBorder="1"/>
    <xf numFmtId="0" fontId="0" fillId="0" borderId="2" xfId="0" applyBorder="1"/>
    <xf numFmtId="0" fontId="0" fillId="0" borderId="62" xfId="0" applyBorder="1" applyAlignment="1">
      <alignment horizontal="right" vertical="center" wrapText="1"/>
    </xf>
    <xf numFmtId="3" fontId="45" fillId="0" borderId="68" xfId="0" applyNumberFormat="1" applyFont="1" applyBorder="1"/>
    <xf numFmtId="0" fontId="45" fillId="0" borderId="69" xfId="0" applyFont="1" applyBorder="1"/>
    <xf numFmtId="0" fontId="47" fillId="0" borderId="0" xfId="0" applyFont="1" applyAlignment="1">
      <alignment horizontal="right"/>
    </xf>
    <xf numFmtId="0" fontId="46" fillId="0" borderId="60" xfId="0" applyFont="1" applyBorder="1"/>
    <xf numFmtId="3" fontId="39" fillId="3" borderId="50" xfId="0" applyNumberFormat="1" applyFont="1" applyFill="1" applyBorder="1"/>
    <xf numFmtId="3" fontId="19" fillId="3" borderId="43" xfId="0" applyNumberFormat="1" applyFont="1" applyFill="1" applyBorder="1"/>
    <xf numFmtId="3" fontId="19" fillId="0" borderId="45" xfId="0" applyNumberFormat="1" applyFont="1" applyBorder="1"/>
    <xf numFmtId="3" fontId="28" fillId="3" borderId="45" xfId="0" applyNumberFormat="1" applyFont="1" applyFill="1" applyBorder="1"/>
    <xf numFmtId="3" fontId="28" fillId="3" borderId="43" xfId="0" applyNumberFormat="1" applyFont="1" applyFill="1" applyBorder="1"/>
    <xf numFmtId="3" fontId="49" fillId="0" borderId="27" xfId="0" applyNumberFormat="1" applyFont="1" applyBorder="1"/>
    <xf numFmtId="3" fontId="49" fillId="3" borderId="29" xfId="0" applyNumberFormat="1" applyFont="1" applyFill="1" applyBorder="1"/>
    <xf numFmtId="3" fontId="49" fillId="0" borderId="31" xfId="0" applyNumberFormat="1" applyFont="1" applyBorder="1"/>
    <xf numFmtId="3" fontId="22" fillId="3" borderId="17" xfId="0" applyNumberFormat="1" applyFont="1" applyFill="1" applyBorder="1"/>
    <xf numFmtId="3" fontId="22" fillId="3" borderId="19" xfId="0" applyNumberFormat="1" applyFont="1" applyFill="1" applyBorder="1"/>
    <xf numFmtId="3" fontId="15" fillId="3" borderId="9" xfId="0" applyNumberFormat="1" applyFont="1" applyFill="1" applyBorder="1"/>
    <xf numFmtId="3" fontId="15" fillId="3" borderId="11" xfId="0" applyNumberFormat="1" applyFont="1" applyFill="1" applyBorder="1"/>
    <xf numFmtId="0" fontId="0" fillId="0" borderId="3" xfId="0" applyBorder="1"/>
    <xf numFmtId="0" fontId="44" fillId="0" borderId="3" xfId="0" applyFont="1" applyBorder="1"/>
    <xf numFmtId="0" fontId="0" fillId="0" borderId="57" xfId="0" applyBorder="1"/>
    <xf numFmtId="0" fontId="0" fillId="0" borderId="59" xfId="0" applyBorder="1"/>
    <xf numFmtId="0" fontId="29" fillId="0" borderId="57" xfId="0" applyFont="1" applyBorder="1"/>
    <xf numFmtId="0" fontId="29" fillId="0" borderId="3" xfId="0" applyFont="1" applyBorder="1"/>
    <xf numFmtId="3" fontId="45" fillId="0" borderId="69" xfId="0" applyNumberFormat="1" applyFont="1" applyBorder="1"/>
    <xf numFmtId="49" fontId="4" fillId="4" borderId="2" xfId="0" applyNumberFormat="1" applyFont="1" applyFill="1" applyBorder="1"/>
    <xf numFmtId="0" fontId="31" fillId="4" borderId="2" xfId="0" applyFont="1" applyFill="1" applyBorder="1"/>
    <xf numFmtId="3" fontId="0" fillId="4" borderId="2" xfId="0" applyNumberFormat="1" applyFill="1" applyBorder="1"/>
    <xf numFmtId="3" fontId="26" fillId="0" borderId="70" xfId="0" applyNumberFormat="1" applyFont="1" applyBorder="1"/>
    <xf numFmtId="3" fontId="48" fillId="0" borderId="71" xfId="0" applyNumberFormat="1" applyFont="1" applyBorder="1"/>
    <xf numFmtId="3" fontId="26" fillId="3" borderId="72" xfId="0" applyNumberFormat="1" applyFont="1" applyFill="1" applyBorder="1"/>
    <xf numFmtId="3" fontId="48" fillId="3" borderId="73" xfId="0" applyNumberFormat="1" applyFont="1" applyFill="1" applyBorder="1"/>
    <xf numFmtId="3" fontId="26" fillId="0" borderId="74" xfId="0" applyNumberFormat="1" applyFont="1" applyBorder="1"/>
    <xf numFmtId="3" fontId="48" fillId="0" borderId="75" xfId="0" applyNumberFormat="1" applyFont="1" applyBorder="1"/>
    <xf numFmtId="3" fontId="50" fillId="0" borderId="40" xfId="0" applyNumberFormat="1" applyFont="1" applyBorder="1"/>
    <xf numFmtId="3" fontId="51" fillId="0" borderId="41" xfId="0" applyNumberFormat="1" applyFont="1" applyBorder="1"/>
    <xf numFmtId="3" fontId="50" fillId="3" borderId="44" xfId="0" applyNumberFormat="1" applyFont="1" applyFill="1" applyBorder="1"/>
    <xf numFmtId="3" fontId="51" fillId="3" borderId="45" xfId="0" applyNumberFormat="1" applyFont="1" applyFill="1" applyBorder="1"/>
    <xf numFmtId="0" fontId="53" fillId="0" borderId="0" xfId="0" applyFont="1" applyAlignment="1">
      <alignment horizontal="left" indent="2"/>
    </xf>
    <xf numFmtId="0" fontId="53" fillId="3" borderId="0" xfId="0" applyFont="1" applyFill="1" applyAlignment="1">
      <alignment horizontal="left" indent="2"/>
    </xf>
    <xf numFmtId="0" fontId="53" fillId="0" borderId="2" xfId="0" applyFont="1" applyBorder="1" applyAlignment="1">
      <alignment horizontal="left" indent="2"/>
    </xf>
    <xf numFmtId="0" fontId="54" fillId="0" borderId="4" xfId="0" applyFont="1" applyBorder="1"/>
    <xf numFmtId="0" fontId="55" fillId="0" borderId="2" xfId="0" applyFont="1" applyBorder="1"/>
    <xf numFmtId="0" fontId="56" fillId="0" borderId="2" xfId="0" applyFont="1" applyBorder="1"/>
    <xf numFmtId="0" fontId="45" fillId="0" borderId="66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49" fontId="6" fillId="12" borderId="1" xfId="0" applyNumberFormat="1" applyFont="1" applyFill="1" applyBorder="1" applyAlignment="1">
      <alignment horizontal="right"/>
    </xf>
    <xf numFmtId="49" fontId="16" fillId="0" borderId="36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49" fontId="9" fillId="12" borderId="0" xfId="0" applyNumberFormat="1" applyFont="1" applyFill="1" applyAlignment="1">
      <alignment horizontal="left"/>
    </xf>
    <xf numFmtId="49" fontId="17" fillId="0" borderId="36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49" fontId="20" fillId="11" borderId="14" xfId="0" applyNumberFormat="1" applyFont="1" applyFill="1" applyBorder="1" applyAlignment="1">
      <alignment horizontal="center"/>
    </xf>
    <xf numFmtId="49" fontId="20" fillId="11" borderId="15" xfId="0" applyNumberFormat="1" applyFont="1" applyFill="1" applyBorder="1" applyAlignment="1">
      <alignment horizontal="center"/>
    </xf>
    <xf numFmtId="49" fontId="13" fillId="10" borderId="0" xfId="0" applyNumberFormat="1" applyFont="1" applyFill="1" applyAlignment="1">
      <alignment horizontal="right"/>
    </xf>
    <xf numFmtId="49" fontId="13" fillId="10" borderId="1" xfId="0" applyNumberFormat="1" applyFont="1" applyFill="1" applyBorder="1" applyAlignment="1">
      <alignment horizontal="right"/>
    </xf>
    <xf numFmtId="49" fontId="6" fillId="7" borderId="0" xfId="0" applyNumberFormat="1" applyFont="1" applyFill="1" applyAlignment="1">
      <alignment horizontal="right"/>
    </xf>
    <xf numFmtId="49" fontId="6" fillId="7" borderId="1" xfId="0" applyNumberFormat="1" applyFont="1" applyFill="1" applyBorder="1" applyAlignment="1">
      <alignment horizontal="right"/>
    </xf>
    <xf numFmtId="49" fontId="9" fillId="8" borderId="0" xfId="0" applyNumberFormat="1" applyFont="1" applyFill="1" applyAlignment="1">
      <alignment horizontal="left"/>
    </xf>
    <xf numFmtId="49" fontId="6" fillId="8" borderId="1" xfId="0" applyNumberFormat="1" applyFont="1" applyFill="1" applyBorder="1" applyAlignment="1">
      <alignment horizontal="right"/>
    </xf>
    <xf numFmtId="49" fontId="12" fillId="10" borderId="0" xfId="0" applyNumberFormat="1" applyFont="1" applyFill="1" applyAlignment="1">
      <alignment horizontal="left"/>
    </xf>
    <xf numFmtId="49" fontId="12" fillId="10" borderId="1" xfId="0" applyNumberFormat="1" applyFont="1" applyFill="1" applyBorder="1" applyAlignment="1">
      <alignment horizontal="left"/>
    </xf>
    <xf numFmtId="49" fontId="9" fillId="7" borderId="0" xfId="0" applyNumberFormat="1" applyFont="1" applyFill="1" applyAlignment="1">
      <alignment horizontal="left"/>
    </xf>
    <xf numFmtId="49" fontId="9" fillId="7" borderId="1" xfId="0" applyNumberFormat="1" applyFont="1" applyFill="1" applyBorder="1" applyAlignment="1">
      <alignment horizontal="left"/>
    </xf>
    <xf numFmtId="49" fontId="37" fillId="0" borderId="53" xfId="0" applyNumberFormat="1" applyFont="1" applyBorder="1" applyAlignment="1">
      <alignment horizontal="center"/>
    </xf>
    <xf numFmtId="49" fontId="37" fillId="0" borderId="54" xfId="0" applyNumberFormat="1" applyFont="1" applyBorder="1" applyAlignment="1">
      <alignment horizontal="center"/>
    </xf>
    <xf numFmtId="49" fontId="34" fillId="13" borderId="1" xfId="0" applyNumberFormat="1" applyFont="1" applyFill="1" applyBorder="1" applyAlignment="1">
      <alignment horizontal="left"/>
    </xf>
    <xf numFmtId="49" fontId="35" fillId="13" borderId="1" xfId="0" applyNumberFormat="1" applyFont="1" applyFill="1" applyBorder="1" applyAlignment="1">
      <alignment horizontal="right"/>
    </xf>
    <xf numFmtId="49" fontId="9" fillId="5" borderId="0" xfId="0" applyNumberFormat="1" applyFont="1" applyFill="1" applyAlignment="1">
      <alignment horizontal="left"/>
    </xf>
    <xf numFmtId="49" fontId="6" fillId="5" borderId="0" xfId="0" applyNumberFormat="1" applyFont="1" applyFill="1" applyAlignment="1">
      <alignment horizontal="right"/>
    </xf>
    <xf numFmtId="49" fontId="6" fillId="5" borderId="1" xfId="0" applyNumberFormat="1" applyFont="1" applyFill="1" applyBorder="1" applyAlignment="1">
      <alignment horizontal="right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8" fillId="6" borderId="1" xfId="0" applyNumberFormat="1" applyFont="1" applyFill="1" applyBorder="1" applyAlignment="1">
      <alignment horizontal="right"/>
    </xf>
    <xf numFmtId="49" fontId="6" fillId="9" borderId="1" xfId="0" applyNumberFormat="1" applyFont="1" applyFill="1" applyBorder="1" applyAlignment="1">
      <alignment horizontal="right"/>
    </xf>
    <xf numFmtId="49" fontId="12" fillId="6" borderId="0" xfId="0" applyNumberFormat="1" applyFont="1" applyFill="1" applyAlignment="1">
      <alignment horizontal="left"/>
    </xf>
    <xf numFmtId="49" fontId="9" fillId="9" borderId="0" xfId="0" applyNumberFormat="1" applyFont="1" applyFill="1" applyAlignment="1">
      <alignment horizontal="left"/>
    </xf>
    <xf numFmtId="49" fontId="9" fillId="9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3" fontId="43" fillId="0" borderId="57" xfId="0" applyNumberFormat="1" applyFont="1" applyBorder="1" applyAlignment="1">
      <alignment horizontal="center" vertical="center" wrapText="1"/>
    </xf>
    <xf numFmtId="3" fontId="43" fillId="0" borderId="58" xfId="0" applyNumberFormat="1" applyFont="1" applyBorder="1" applyAlignment="1">
      <alignment horizontal="center" vertical="center" wrapText="1"/>
    </xf>
    <xf numFmtId="3" fontId="43" fillId="0" borderId="59" xfId="0" applyNumberFormat="1" applyFont="1" applyBorder="1" applyAlignment="1">
      <alignment horizontal="center" vertical="center" wrapText="1"/>
    </xf>
    <xf numFmtId="3" fontId="43" fillId="0" borderId="60" xfId="0" applyNumberFormat="1" applyFont="1" applyBorder="1" applyAlignment="1">
      <alignment horizontal="center" vertical="center" wrapText="1"/>
    </xf>
    <xf numFmtId="3" fontId="43" fillId="0" borderId="61" xfId="0" applyNumberFormat="1" applyFont="1" applyBorder="1" applyAlignment="1">
      <alignment horizontal="center" vertical="center" wrapText="1"/>
    </xf>
    <xf numFmtId="3" fontId="43" fillId="0" borderId="62" xfId="0" applyNumberFormat="1" applyFont="1" applyBorder="1" applyAlignment="1">
      <alignment horizontal="center" vertical="center" wrapText="1"/>
    </xf>
    <xf numFmtId="49" fontId="52" fillId="0" borderId="63" xfId="0" applyNumberFormat="1" applyFont="1" applyBorder="1" applyAlignment="1">
      <alignment horizontal="left"/>
    </xf>
    <xf numFmtId="49" fontId="52" fillId="3" borderId="0" xfId="0" applyNumberFormat="1" applyFont="1" applyFill="1" applyAlignment="1">
      <alignment horizontal="left"/>
    </xf>
    <xf numFmtId="49" fontId="52" fillId="0" borderId="4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800000"/>
      <color rgb="FFC8A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327405</xdr:colOff>
      <xdr:row>0</xdr:row>
      <xdr:rowOff>97098</xdr:rowOff>
    </xdr:from>
    <xdr:to>
      <xdr:col>9</xdr:col>
      <xdr:colOff>451644</xdr:colOff>
      <xdr:row>2</xdr:row>
      <xdr:rowOff>64286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7405" y="97098"/>
          <a:ext cx="6265063" cy="449041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GardenGate Kaputechnika</a:t>
          </a:r>
        </a:p>
      </xdr:txBody>
    </xdr:sp>
    <xdr:clientData/>
  </xdr:twoCellAnchor>
  <xdr:twoCellAnchor>
    <xdr:from>
      <xdr:col>0</xdr:col>
      <xdr:colOff>397906</xdr:colOff>
      <xdr:row>3</xdr:row>
      <xdr:rowOff>4115</xdr:rowOff>
    </xdr:from>
    <xdr:to>
      <xdr:col>9</xdr:col>
      <xdr:colOff>313763</xdr:colOff>
      <xdr:row>5</xdr:row>
      <xdr:rowOff>190500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7906" y="710086"/>
          <a:ext cx="6056681" cy="634620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000" b="1">
              <a:latin typeface="+mn-lt"/>
            </a:rPr>
            <a:t>Áraink legfeljebb</a:t>
          </a:r>
          <a:r>
            <a:rPr lang="hu-HU" sz="1000" b="1" baseline="0">
              <a:latin typeface="+mn-lt"/>
            </a:rPr>
            <a:t> az</a:t>
          </a:r>
          <a:r>
            <a:rPr lang="hu-HU" sz="1000" b="1">
              <a:latin typeface="+mn-lt"/>
            </a:rPr>
            <a:t> aktuális készlet erejéig érvényesek. Kizárólag a webshopon keresztül leadott megrendelések esetén van lehetőség a futárral történő kiszállításra. </a:t>
          </a:r>
          <a:br>
            <a:rPr lang="hu-HU" sz="1000" b="1">
              <a:latin typeface="+mn-lt"/>
            </a:rPr>
          </a:br>
          <a:r>
            <a:rPr lang="hu-HU" sz="1000" b="1">
              <a:latin typeface="+mn-lt"/>
            </a:rPr>
            <a:t>Telefonon és e-mailben érkező megrendeléseket - az esetleges félreérthetőség miatt - nem tudunk elfogadni!</a:t>
          </a:r>
          <a:br>
            <a:rPr lang="hu-HU" sz="1000" b="1">
              <a:latin typeface="+mn-lt"/>
            </a:rPr>
          </a:br>
          <a:r>
            <a:rPr lang="hu-HU" sz="1000" b="1">
              <a:latin typeface="+mn-lt"/>
            </a:rPr>
            <a:t>Raktárkészletünk aktuális állapotát webáruházunkon keresztül ellenőrizheti:    </a:t>
          </a:r>
          <a:r>
            <a:rPr lang="hu-HU" sz="1000" b="1">
              <a:solidFill>
                <a:srgbClr val="0070C0"/>
              </a:solidFill>
              <a:latin typeface="+mn-lt"/>
            </a:rPr>
            <a:t>www.gardengate.hu</a:t>
          </a:r>
        </a:p>
      </xdr:txBody>
    </xdr:sp>
    <xdr:clientData/>
  </xdr:twoCellAnchor>
  <xdr:twoCellAnchor>
    <xdr:from>
      <xdr:col>0</xdr:col>
      <xdr:colOff>237008</xdr:colOff>
      <xdr:row>58</xdr:row>
      <xdr:rowOff>134938</xdr:rowOff>
    </xdr:from>
    <xdr:to>
      <xdr:col>19</xdr:col>
      <xdr:colOff>7936</xdr:colOff>
      <xdr:row>65</xdr:row>
      <xdr:rowOff>182563</xdr:rowOff>
    </xdr:to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7008" y="11461751"/>
          <a:ext cx="12883678" cy="1397000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SZETT áron vásárolható meg az összetartozó </a:t>
          </a:r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vezérlés+2db távirányító+fotocella+villogó </a:t>
          </a:r>
          <a: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összeállítás, </a:t>
          </a:r>
          <a:b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ami bővíthető a hozzá tartozó </a:t>
          </a:r>
          <a:b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motorral (fogasléccel), további 8 távirányítóval, második pár fotocellával, rádióvevővel,  antennával.</a:t>
          </a:r>
          <a:b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800" b="1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</a:t>
          </a:r>
          <a:r>
            <a:rPr lang="hu-HU" sz="1800" b="1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ZETT-en kívüli vásárlások esetén a normál listaár érvényes.</a:t>
          </a:r>
          <a:endParaRPr lang="hu-HU" sz="1800" b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222250</xdr:colOff>
      <xdr:row>67</xdr:row>
      <xdr:rowOff>182562</xdr:rowOff>
    </xdr:from>
    <xdr:to>
      <xdr:col>18</xdr:col>
      <xdr:colOff>604365</xdr:colOff>
      <xdr:row>70</xdr:row>
      <xdr:rowOff>71438</xdr:rowOff>
    </xdr:to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E9D49175-D7CA-472D-9363-F28CF053A953}"/>
            </a:ext>
          </a:extLst>
        </xdr:cNvPr>
        <xdr:cNvSpPr txBox="1"/>
      </xdr:nvSpPr>
      <xdr:spPr>
        <a:xfrm>
          <a:off x="222250" y="13255625"/>
          <a:ext cx="12883678" cy="468313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(motor  +)                 vezérlés                  + 2db MASTER ZEN              + FOTO MOUSE             + FLASH 230</a:t>
          </a:r>
          <a:r>
            <a:rPr lang="hu-HU" sz="1800" b="1" baseline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LED </a:t>
          </a:r>
          <a:endParaRPr lang="hu-HU" sz="1800" b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327405</xdr:colOff>
      <xdr:row>0</xdr:row>
      <xdr:rowOff>97098</xdr:rowOff>
    </xdr:from>
    <xdr:to>
      <xdr:col>9</xdr:col>
      <xdr:colOff>451644</xdr:colOff>
      <xdr:row>2</xdr:row>
      <xdr:rowOff>64286</xdr:rowOff>
    </xdr:to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50C0519F-5F10-49BC-9DB8-AD74EBD755D2}"/>
            </a:ext>
          </a:extLst>
        </xdr:cNvPr>
        <xdr:cNvSpPr txBox="1"/>
      </xdr:nvSpPr>
      <xdr:spPr>
        <a:xfrm>
          <a:off x="327405" y="97098"/>
          <a:ext cx="6315489" cy="424388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GardenGate Kaputechnika</a:t>
          </a:r>
        </a:p>
      </xdr:txBody>
    </xdr:sp>
    <xdr:clientData/>
  </xdr:twoCellAnchor>
  <xdr:twoCellAnchor>
    <xdr:from>
      <xdr:col>0</xdr:col>
      <xdr:colOff>397906</xdr:colOff>
      <xdr:row>3</xdr:row>
      <xdr:rowOff>4115</xdr:rowOff>
    </xdr:from>
    <xdr:to>
      <xdr:col>9</xdr:col>
      <xdr:colOff>313763</xdr:colOff>
      <xdr:row>5</xdr:row>
      <xdr:rowOff>190500</xdr:rowOff>
    </xdr:to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C9EE2F4-8A44-4928-ABE3-FA7280FBAFAE}"/>
            </a:ext>
          </a:extLst>
        </xdr:cNvPr>
        <xdr:cNvSpPr txBox="1"/>
      </xdr:nvSpPr>
      <xdr:spPr>
        <a:xfrm>
          <a:off x="397906" y="689915"/>
          <a:ext cx="6107107" cy="643585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000" b="1">
              <a:latin typeface="+mn-lt"/>
            </a:rPr>
            <a:t>Áraink legfeljebb</a:t>
          </a:r>
          <a:r>
            <a:rPr lang="hu-HU" sz="1000" b="1" baseline="0">
              <a:latin typeface="+mn-lt"/>
            </a:rPr>
            <a:t> az</a:t>
          </a:r>
          <a:r>
            <a:rPr lang="hu-HU" sz="1000" b="1">
              <a:latin typeface="+mn-lt"/>
            </a:rPr>
            <a:t> aktuális készlet erejéig érvényesek. Kizárólag a webshopon keresztül leadott megrendelések esetén van lehetőség a futárral történő kiszállításra. </a:t>
          </a:r>
          <a:br>
            <a:rPr lang="hu-HU" sz="1000" b="1">
              <a:latin typeface="+mn-lt"/>
            </a:rPr>
          </a:br>
          <a:r>
            <a:rPr lang="hu-HU" sz="1000" b="1">
              <a:latin typeface="+mn-lt"/>
            </a:rPr>
            <a:t>Telefonon és e-mailben érkező megrendeléseket - az esetleges félreérthetőség miatt - nem tudunk elfogadni!</a:t>
          </a:r>
          <a:br>
            <a:rPr lang="hu-HU" sz="1000" b="1">
              <a:latin typeface="+mn-lt"/>
            </a:rPr>
          </a:br>
          <a:r>
            <a:rPr lang="hu-HU" sz="1000" b="1">
              <a:latin typeface="+mn-lt"/>
            </a:rPr>
            <a:t>Raktárkészletünk aktuális állapotát webáruházunkon keresztül ellenőrizheti:    </a:t>
          </a:r>
          <a:r>
            <a:rPr lang="hu-HU" sz="1000" b="1">
              <a:solidFill>
                <a:srgbClr val="0070C0"/>
              </a:solidFill>
              <a:latin typeface="+mn-lt"/>
            </a:rPr>
            <a:t>www.gardengate.hu</a:t>
          </a:r>
        </a:p>
      </xdr:txBody>
    </xdr:sp>
    <xdr:clientData/>
  </xdr:twoCellAnchor>
  <xdr:twoCellAnchor>
    <xdr:from>
      <xdr:col>0</xdr:col>
      <xdr:colOff>237008</xdr:colOff>
      <xdr:row>58</xdr:row>
      <xdr:rowOff>134938</xdr:rowOff>
    </xdr:from>
    <xdr:to>
      <xdr:col>19</xdr:col>
      <xdr:colOff>7936</xdr:colOff>
      <xdr:row>65</xdr:row>
      <xdr:rowOff>182563</xdr:rowOff>
    </xdr:to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FD703DF8-C44E-4302-A38D-C9D7E0E11E2D}"/>
            </a:ext>
          </a:extLst>
        </xdr:cNvPr>
        <xdr:cNvSpPr txBox="1"/>
      </xdr:nvSpPr>
      <xdr:spPr>
        <a:xfrm>
          <a:off x="237008" y="11450638"/>
          <a:ext cx="13163078" cy="1400175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SZETT áron vásárolható meg az összetartozó </a:t>
          </a:r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vezérlés+2db távirányító+fotocella+villogó </a:t>
          </a:r>
          <a: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összeállítás, </a:t>
          </a:r>
          <a:b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ami bővíthető a hozzá tartozó </a:t>
          </a:r>
          <a:br>
            <a:rPr lang="hu-HU" sz="1800" b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motorral (fogasléccel), további 8 távirányítóval, második pár fotocellával, rádióvevővel,  antennával.</a:t>
          </a:r>
          <a:b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800" b="1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</a:t>
          </a:r>
          <a:r>
            <a:rPr lang="hu-HU" sz="1800" b="1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ZETT-en kívüli vásárlások esetén a normál listaár érvényes.</a:t>
          </a:r>
          <a:endParaRPr lang="hu-HU" sz="1800" b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222250</xdr:colOff>
      <xdr:row>67</xdr:row>
      <xdr:rowOff>182562</xdr:rowOff>
    </xdr:from>
    <xdr:to>
      <xdr:col>18</xdr:col>
      <xdr:colOff>604365</xdr:colOff>
      <xdr:row>70</xdr:row>
      <xdr:rowOff>71438</xdr:rowOff>
    </xdr:to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9ADF14CE-8550-485E-8F55-F021372F415E}"/>
            </a:ext>
          </a:extLst>
        </xdr:cNvPr>
        <xdr:cNvSpPr txBox="1"/>
      </xdr:nvSpPr>
      <xdr:spPr>
        <a:xfrm>
          <a:off x="222250" y="13250862"/>
          <a:ext cx="13164665" cy="469901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  <a:effectLst/>
        <a:scene3d>
          <a:camera prst="orthographicFront"/>
          <a:lightRig rig="threePt" dir="t">
            <a:rot lat="0" lon="0" rev="4800000"/>
          </a:lightRig>
        </a:scene3d>
        <a:sp3d extrusionH="25400" contourW="19050">
          <a:bevelB/>
          <a:contourClr>
            <a:schemeClr val="accent1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(motor  +)                 vezérlés                  + 2db MASTER ZEN              + FOTO MOUSE             + FLASH 230</a:t>
          </a:r>
          <a:r>
            <a:rPr lang="hu-HU" sz="1800" b="1" baseline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u-HU" sz="1800" b="1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LED </a:t>
          </a:r>
          <a:endParaRPr lang="hu-HU" sz="1800" b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2"/>
  <sheetViews>
    <sheetView tabSelected="1" topLeftCell="A48" zoomScale="120" zoomScaleNormal="120" workbookViewId="0">
      <selection activeCell="B55" sqref="B55"/>
    </sheetView>
  </sheetViews>
  <sheetFormatPr defaultRowHeight="14.4" x14ac:dyDescent="0.3"/>
  <cols>
    <col min="1" max="1" width="17.6640625" customWidth="1"/>
    <col min="2" max="6" width="9.33203125" style="56" customWidth="1"/>
    <col min="7" max="9" width="9.5546875" customWidth="1"/>
    <col min="10" max="10" width="10.33203125" customWidth="1"/>
    <col min="11" max="11" width="10.6640625" customWidth="1"/>
    <col min="12" max="12" width="17.6640625" customWidth="1"/>
    <col min="13" max="13" width="10.88671875" customWidth="1"/>
    <col min="14" max="14" width="9.5546875" customWidth="1"/>
    <col min="15" max="15" width="10.5546875" customWidth="1"/>
    <col min="16" max="16" width="10.44140625" customWidth="1"/>
    <col min="17" max="17" width="9.5546875" customWidth="1"/>
    <col min="20" max="21" width="9.6640625" customWidth="1"/>
    <col min="257" max="257" width="17.6640625" customWidth="1"/>
    <col min="258" max="265" width="10.109375" customWidth="1"/>
    <col min="266" max="266" width="2.6640625" customWidth="1"/>
    <col min="513" max="513" width="17.6640625" customWidth="1"/>
    <col min="514" max="521" width="10.109375" customWidth="1"/>
    <col min="522" max="522" width="2.6640625" customWidth="1"/>
    <col min="769" max="769" width="17.6640625" customWidth="1"/>
    <col min="770" max="777" width="10.109375" customWidth="1"/>
    <col min="778" max="778" width="2.6640625" customWidth="1"/>
    <col min="1025" max="1025" width="17.6640625" customWidth="1"/>
    <col min="1026" max="1033" width="10.109375" customWidth="1"/>
    <col min="1034" max="1034" width="2.6640625" customWidth="1"/>
    <col min="1281" max="1281" width="17.6640625" customWidth="1"/>
    <col min="1282" max="1289" width="10.109375" customWidth="1"/>
    <col min="1290" max="1290" width="2.6640625" customWidth="1"/>
    <col min="1537" max="1537" width="17.6640625" customWidth="1"/>
    <col min="1538" max="1545" width="10.109375" customWidth="1"/>
    <col min="1546" max="1546" width="2.6640625" customWidth="1"/>
    <col min="1793" max="1793" width="17.6640625" customWidth="1"/>
    <col min="1794" max="1801" width="10.109375" customWidth="1"/>
    <col min="1802" max="1802" width="2.6640625" customWidth="1"/>
    <col min="2049" max="2049" width="17.6640625" customWidth="1"/>
    <col min="2050" max="2057" width="10.109375" customWidth="1"/>
    <col min="2058" max="2058" width="2.6640625" customWidth="1"/>
    <col min="2305" max="2305" width="17.6640625" customWidth="1"/>
    <col min="2306" max="2313" width="10.109375" customWidth="1"/>
    <col min="2314" max="2314" width="2.6640625" customWidth="1"/>
    <col min="2561" max="2561" width="17.6640625" customWidth="1"/>
    <col min="2562" max="2569" width="10.109375" customWidth="1"/>
    <col min="2570" max="2570" width="2.6640625" customWidth="1"/>
    <col min="2817" max="2817" width="17.6640625" customWidth="1"/>
    <col min="2818" max="2825" width="10.109375" customWidth="1"/>
    <col min="2826" max="2826" width="2.6640625" customWidth="1"/>
    <col min="3073" max="3073" width="17.6640625" customWidth="1"/>
    <col min="3074" max="3081" width="10.109375" customWidth="1"/>
    <col min="3082" max="3082" width="2.6640625" customWidth="1"/>
    <col min="3329" max="3329" width="17.6640625" customWidth="1"/>
    <col min="3330" max="3337" width="10.109375" customWidth="1"/>
    <col min="3338" max="3338" width="2.6640625" customWidth="1"/>
    <col min="3585" max="3585" width="17.6640625" customWidth="1"/>
    <col min="3586" max="3593" width="10.109375" customWidth="1"/>
    <col min="3594" max="3594" width="2.6640625" customWidth="1"/>
    <col min="3841" max="3841" width="17.6640625" customWidth="1"/>
    <col min="3842" max="3849" width="10.109375" customWidth="1"/>
    <col min="3850" max="3850" width="2.6640625" customWidth="1"/>
    <col min="4097" max="4097" width="17.6640625" customWidth="1"/>
    <col min="4098" max="4105" width="10.109375" customWidth="1"/>
    <col min="4106" max="4106" width="2.6640625" customWidth="1"/>
    <col min="4353" max="4353" width="17.6640625" customWidth="1"/>
    <col min="4354" max="4361" width="10.109375" customWidth="1"/>
    <col min="4362" max="4362" width="2.6640625" customWidth="1"/>
    <col min="4609" max="4609" width="17.6640625" customWidth="1"/>
    <col min="4610" max="4617" width="10.109375" customWidth="1"/>
    <col min="4618" max="4618" width="2.6640625" customWidth="1"/>
    <col min="4865" max="4865" width="17.6640625" customWidth="1"/>
    <col min="4866" max="4873" width="10.109375" customWidth="1"/>
    <col min="4874" max="4874" width="2.6640625" customWidth="1"/>
    <col min="5121" max="5121" width="17.6640625" customWidth="1"/>
    <col min="5122" max="5129" width="10.109375" customWidth="1"/>
    <col min="5130" max="5130" width="2.6640625" customWidth="1"/>
    <col min="5377" max="5377" width="17.6640625" customWidth="1"/>
    <col min="5378" max="5385" width="10.109375" customWidth="1"/>
    <col min="5386" max="5386" width="2.6640625" customWidth="1"/>
    <col min="5633" max="5633" width="17.6640625" customWidth="1"/>
    <col min="5634" max="5641" width="10.109375" customWidth="1"/>
    <col min="5642" max="5642" width="2.6640625" customWidth="1"/>
    <col min="5889" max="5889" width="17.6640625" customWidth="1"/>
    <col min="5890" max="5897" width="10.109375" customWidth="1"/>
    <col min="5898" max="5898" width="2.6640625" customWidth="1"/>
    <col min="6145" max="6145" width="17.6640625" customWidth="1"/>
    <col min="6146" max="6153" width="10.109375" customWidth="1"/>
    <col min="6154" max="6154" width="2.6640625" customWidth="1"/>
    <col min="6401" max="6401" width="17.6640625" customWidth="1"/>
    <col min="6402" max="6409" width="10.109375" customWidth="1"/>
    <col min="6410" max="6410" width="2.6640625" customWidth="1"/>
    <col min="6657" max="6657" width="17.6640625" customWidth="1"/>
    <col min="6658" max="6665" width="10.109375" customWidth="1"/>
    <col min="6666" max="6666" width="2.6640625" customWidth="1"/>
    <col min="6913" max="6913" width="17.6640625" customWidth="1"/>
    <col min="6914" max="6921" width="10.109375" customWidth="1"/>
    <col min="6922" max="6922" width="2.6640625" customWidth="1"/>
    <col min="7169" max="7169" width="17.6640625" customWidth="1"/>
    <col min="7170" max="7177" width="10.109375" customWidth="1"/>
    <col min="7178" max="7178" width="2.6640625" customWidth="1"/>
    <col min="7425" max="7425" width="17.6640625" customWidth="1"/>
    <col min="7426" max="7433" width="10.109375" customWidth="1"/>
    <col min="7434" max="7434" width="2.6640625" customWidth="1"/>
    <col min="7681" max="7681" width="17.6640625" customWidth="1"/>
    <col min="7682" max="7689" width="10.109375" customWidth="1"/>
    <col min="7690" max="7690" width="2.6640625" customWidth="1"/>
    <col min="7937" max="7937" width="17.6640625" customWidth="1"/>
    <col min="7938" max="7945" width="10.109375" customWidth="1"/>
    <col min="7946" max="7946" width="2.6640625" customWidth="1"/>
    <col min="8193" max="8193" width="17.6640625" customWidth="1"/>
    <col min="8194" max="8201" width="10.109375" customWidth="1"/>
    <col min="8202" max="8202" width="2.6640625" customWidth="1"/>
    <col min="8449" max="8449" width="17.6640625" customWidth="1"/>
    <col min="8450" max="8457" width="10.109375" customWidth="1"/>
    <col min="8458" max="8458" width="2.6640625" customWidth="1"/>
    <col min="8705" max="8705" width="17.6640625" customWidth="1"/>
    <col min="8706" max="8713" width="10.109375" customWidth="1"/>
    <col min="8714" max="8714" width="2.6640625" customWidth="1"/>
    <col min="8961" max="8961" width="17.6640625" customWidth="1"/>
    <col min="8962" max="8969" width="10.109375" customWidth="1"/>
    <col min="8970" max="8970" width="2.6640625" customWidth="1"/>
    <col min="9217" max="9217" width="17.6640625" customWidth="1"/>
    <col min="9218" max="9225" width="10.109375" customWidth="1"/>
    <col min="9226" max="9226" width="2.6640625" customWidth="1"/>
    <col min="9473" max="9473" width="17.6640625" customWidth="1"/>
    <col min="9474" max="9481" width="10.109375" customWidth="1"/>
    <col min="9482" max="9482" width="2.6640625" customWidth="1"/>
    <col min="9729" max="9729" width="17.6640625" customWidth="1"/>
    <col min="9730" max="9737" width="10.109375" customWidth="1"/>
    <col min="9738" max="9738" width="2.6640625" customWidth="1"/>
    <col min="9985" max="9985" width="17.6640625" customWidth="1"/>
    <col min="9986" max="9993" width="10.109375" customWidth="1"/>
    <col min="9994" max="9994" width="2.6640625" customWidth="1"/>
    <col min="10241" max="10241" width="17.6640625" customWidth="1"/>
    <col min="10242" max="10249" width="10.109375" customWidth="1"/>
    <col min="10250" max="10250" width="2.6640625" customWidth="1"/>
    <col min="10497" max="10497" width="17.6640625" customWidth="1"/>
    <col min="10498" max="10505" width="10.109375" customWidth="1"/>
    <col min="10506" max="10506" width="2.6640625" customWidth="1"/>
    <col min="10753" max="10753" width="17.6640625" customWidth="1"/>
    <col min="10754" max="10761" width="10.109375" customWidth="1"/>
    <col min="10762" max="10762" width="2.6640625" customWidth="1"/>
    <col min="11009" max="11009" width="17.6640625" customWidth="1"/>
    <col min="11010" max="11017" width="10.109375" customWidth="1"/>
    <col min="11018" max="11018" width="2.6640625" customWidth="1"/>
    <col min="11265" max="11265" width="17.6640625" customWidth="1"/>
    <col min="11266" max="11273" width="10.109375" customWidth="1"/>
    <col min="11274" max="11274" width="2.6640625" customWidth="1"/>
    <col min="11521" max="11521" width="17.6640625" customWidth="1"/>
    <col min="11522" max="11529" width="10.109375" customWidth="1"/>
    <col min="11530" max="11530" width="2.6640625" customWidth="1"/>
    <col min="11777" max="11777" width="17.6640625" customWidth="1"/>
    <col min="11778" max="11785" width="10.109375" customWidth="1"/>
    <col min="11786" max="11786" width="2.6640625" customWidth="1"/>
    <col min="12033" max="12033" width="17.6640625" customWidth="1"/>
    <col min="12034" max="12041" width="10.109375" customWidth="1"/>
    <col min="12042" max="12042" width="2.6640625" customWidth="1"/>
    <col min="12289" max="12289" width="17.6640625" customWidth="1"/>
    <col min="12290" max="12297" width="10.109375" customWidth="1"/>
    <col min="12298" max="12298" width="2.6640625" customWidth="1"/>
    <col min="12545" max="12545" width="17.6640625" customWidth="1"/>
    <col min="12546" max="12553" width="10.109375" customWidth="1"/>
    <col min="12554" max="12554" width="2.6640625" customWidth="1"/>
    <col min="12801" max="12801" width="17.6640625" customWidth="1"/>
    <col min="12802" max="12809" width="10.109375" customWidth="1"/>
    <col min="12810" max="12810" width="2.6640625" customWidth="1"/>
    <col min="13057" max="13057" width="17.6640625" customWidth="1"/>
    <col min="13058" max="13065" width="10.109375" customWidth="1"/>
    <col min="13066" max="13066" width="2.6640625" customWidth="1"/>
    <col min="13313" max="13313" width="17.6640625" customWidth="1"/>
    <col min="13314" max="13321" width="10.109375" customWidth="1"/>
    <col min="13322" max="13322" width="2.6640625" customWidth="1"/>
    <col min="13569" max="13569" width="17.6640625" customWidth="1"/>
    <col min="13570" max="13577" width="10.109375" customWidth="1"/>
    <col min="13578" max="13578" width="2.6640625" customWidth="1"/>
    <col min="13825" max="13825" width="17.6640625" customWidth="1"/>
    <col min="13826" max="13833" width="10.109375" customWidth="1"/>
    <col min="13834" max="13834" width="2.6640625" customWidth="1"/>
    <col min="14081" max="14081" width="17.6640625" customWidth="1"/>
    <col min="14082" max="14089" width="10.109375" customWidth="1"/>
    <col min="14090" max="14090" width="2.6640625" customWidth="1"/>
    <col min="14337" max="14337" width="17.6640625" customWidth="1"/>
    <col min="14338" max="14345" width="10.109375" customWidth="1"/>
    <col min="14346" max="14346" width="2.6640625" customWidth="1"/>
    <col min="14593" max="14593" width="17.6640625" customWidth="1"/>
    <col min="14594" max="14601" width="10.109375" customWidth="1"/>
    <col min="14602" max="14602" width="2.6640625" customWidth="1"/>
    <col min="14849" max="14849" width="17.6640625" customWidth="1"/>
    <col min="14850" max="14857" width="10.109375" customWidth="1"/>
    <col min="14858" max="14858" width="2.6640625" customWidth="1"/>
    <col min="15105" max="15105" width="17.6640625" customWidth="1"/>
    <col min="15106" max="15113" width="10.109375" customWidth="1"/>
    <col min="15114" max="15114" width="2.6640625" customWidth="1"/>
    <col min="15361" max="15361" width="17.6640625" customWidth="1"/>
    <col min="15362" max="15369" width="10.109375" customWidth="1"/>
    <col min="15370" max="15370" width="2.6640625" customWidth="1"/>
    <col min="15617" max="15617" width="17.6640625" customWidth="1"/>
    <col min="15618" max="15625" width="10.109375" customWidth="1"/>
    <col min="15626" max="15626" width="2.6640625" customWidth="1"/>
    <col min="15873" max="15873" width="17.6640625" customWidth="1"/>
    <col min="15874" max="15881" width="10.109375" customWidth="1"/>
    <col min="15882" max="15882" width="2.6640625" customWidth="1"/>
    <col min="16129" max="16129" width="17.6640625" customWidth="1"/>
    <col min="16130" max="16137" width="10.109375" customWidth="1"/>
    <col min="16138" max="16138" width="2.6640625" customWidth="1"/>
  </cols>
  <sheetData>
    <row r="1" spans="1:22" ht="18" customHeight="1" thickTop="1" thickBot="1" x14ac:dyDescent="0.45">
      <c r="A1" s="217"/>
      <c r="B1" s="217"/>
      <c r="C1" s="217"/>
      <c r="D1" s="217"/>
      <c r="E1" s="217"/>
      <c r="F1" s="217"/>
      <c r="G1" s="217"/>
      <c r="H1" s="217"/>
      <c r="I1" s="217"/>
      <c r="L1" s="188" t="s">
        <v>12</v>
      </c>
      <c r="M1" s="188"/>
      <c r="N1" s="188"/>
      <c r="O1" s="188"/>
      <c r="P1" s="188"/>
      <c r="Q1" s="67"/>
      <c r="R1" s="185" t="s">
        <v>0</v>
      </c>
      <c r="S1" s="185" t="s">
        <v>1</v>
      </c>
      <c r="T1" s="186" t="s">
        <v>99</v>
      </c>
      <c r="U1" s="187"/>
    </row>
    <row r="2" spans="1:22" ht="18" customHeight="1" thickTop="1" thickBot="1" x14ac:dyDescent="0.45">
      <c r="A2" s="102"/>
      <c r="B2" s="102"/>
      <c r="C2" s="102"/>
      <c r="D2" s="102"/>
      <c r="E2" s="102"/>
      <c r="F2" s="102"/>
      <c r="G2" s="102"/>
      <c r="H2" s="102"/>
      <c r="I2" s="102"/>
      <c r="L2" s="188"/>
      <c r="M2" s="188"/>
      <c r="N2" s="188"/>
      <c r="O2" s="188"/>
      <c r="P2" s="188"/>
      <c r="Q2" s="67"/>
      <c r="R2" s="185"/>
      <c r="S2" s="185"/>
      <c r="T2" s="48" t="s">
        <v>0</v>
      </c>
      <c r="U2" s="49" t="s">
        <v>1</v>
      </c>
    </row>
    <row r="3" spans="1:22" ht="18" customHeight="1" thickTop="1" x14ac:dyDescent="0.4">
      <c r="B3" s="57"/>
      <c r="C3" s="58"/>
      <c r="D3" s="58"/>
      <c r="E3" s="58"/>
      <c r="F3" s="58"/>
      <c r="G3" s="102"/>
      <c r="H3" s="1"/>
      <c r="L3" s="2" t="s">
        <v>4</v>
      </c>
      <c r="M3" s="1" t="s">
        <v>13</v>
      </c>
      <c r="N3" s="1"/>
      <c r="O3" s="1"/>
      <c r="P3" s="1"/>
      <c r="Q3" s="1"/>
      <c r="R3" s="3">
        <v>79000</v>
      </c>
      <c r="S3" s="4">
        <f>R3*1.27</f>
        <v>100330</v>
      </c>
      <c r="T3" s="165">
        <f>R3*0.8</f>
        <v>63200</v>
      </c>
      <c r="U3" s="166">
        <f>T3*1.27</f>
        <v>80264</v>
      </c>
    </row>
    <row r="4" spans="1:22" ht="18" customHeight="1" thickBot="1" x14ac:dyDescent="0.45">
      <c r="B4" s="57"/>
      <c r="C4" s="58"/>
      <c r="D4" s="58"/>
      <c r="E4" s="58"/>
      <c r="F4" s="58"/>
      <c r="G4" s="102"/>
      <c r="H4" s="1"/>
      <c r="L4" s="14" t="s">
        <v>5</v>
      </c>
      <c r="M4" s="15" t="s">
        <v>14</v>
      </c>
      <c r="N4" s="15"/>
      <c r="O4" s="15"/>
      <c r="P4" s="15"/>
      <c r="Q4" s="15"/>
      <c r="R4" s="16">
        <v>83000</v>
      </c>
      <c r="S4" s="17">
        <f>R4*1.27</f>
        <v>105410</v>
      </c>
      <c r="T4" s="167">
        <f>R4*0.8</f>
        <v>66400</v>
      </c>
      <c r="U4" s="168">
        <f t="shared" ref="U4" si="0">T4*1.27</f>
        <v>84328</v>
      </c>
      <c r="V4" t="s">
        <v>131</v>
      </c>
    </row>
    <row r="5" spans="1:22" ht="18" customHeight="1" thickTop="1" thickBot="1" x14ac:dyDescent="0.45">
      <c r="B5" s="57"/>
      <c r="C5" s="58"/>
      <c r="D5" s="58"/>
      <c r="E5" s="58"/>
      <c r="F5" s="58"/>
      <c r="G5" s="102"/>
      <c r="H5" s="1"/>
      <c r="T5" s="68"/>
      <c r="U5" s="68"/>
    </row>
    <row r="6" spans="1:22" ht="18" customHeight="1" thickTop="1" thickBot="1" x14ac:dyDescent="0.45">
      <c r="B6" s="57"/>
      <c r="C6" s="58"/>
      <c r="D6" s="58"/>
      <c r="E6" s="58"/>
      <c r="F6" s="58"/>
      <c r="G6" s="102"/>
      <c r="H6" s="1"/>
      <c r="L6" s="188" t="s">
        <v>17</v>
      </c>
      <c r="M6" s="188"/>
      <c r="N6" s="188"/>
      <c r="O6" s="188"/>
      <c r="P6" s="188"/>
      <c r="Q6" s="67"/>
      <c r="R6" s="185" t="s">
        <v>0</v>
      </c>
      <c r="S6" s="185" t="s">
        <v>1</v>
      </c>
      <c r="T6" s="189" t="s">
        <v>99</v>
      </c>
      <c r="U6" s="190"/>
    </row>
    <row r="7" spans="1:22" ht="18" customHeight="1" thickTop="1" thickBot="1" x14ac:dyDescent="0.45">
      <c r="B7" s="57"/>
      <c r="C7" s="58"/>
      <c r="D7" s="58"/>
      <c r="E7" s="58"/>
      <c r="F7" s="58"/>
      <c r="G7" s="102"/>
      <c r="H7" s="1"/>
      <c r="L7" s="188"/>
      <c r="M7" s="188"/>
      <c r="N7" s="188"/>
      <c r="O7" s="188"/>
      <c r="P7" s="188"/>
      <c r="Q7" s="67"/>
      <c r="R7" s="185"/>
      <c r="S7" s="185"/>
      <c r="T7" s="72" t="s">
        <v>0</v>
      </c>
      <c r="U7" s="73" t="s">
        <v>1</v>
      </c>
    </row>
    <row r="8" spans="1:22" ht="15" customHeight="1" thickTop="1" x14ac:dyDescent="0.3">
      <c r="A8" s="207" t="s">
        <v>40</v>
      </c>
      <c r="B8" s="207"/>
      <c r="C8" s="207"/>
      <c r="D8" s="207"/>
      <c r="E8" s="207"/>
      <c r="F8" s="207"/>
      <c r="G8" s="208" t="s">
        <v>0</v>
      </c>
      <c r="H8" s="208" t="s">
        <v>1</v>
      </c>
      <c r="I8" s="210" t="s">
        <v>99</v>
      </c>
      <c r="J8" s="211"/>
      <c r="L8" s="2" t="s">
        <v>18</v>
      </c>
      <c r="M8" s="1" t="s">
        <v>19</v>
      </c>
      <c r="N8" s="1"/>
      <c r="O8" s="1"/>
      <c r="P8" s="1"/>
      <c r="Q8" s="1"/>
      <c r="R8" s="3">
        <v>6000</v>
      </c>
      <c r="S8" s="4">
        <f>R8*1.27</f>
        <v>7620</v>
      </c>
      <c r="T8" s="71">
        <f t="shared" ref="T8:T10" si="1">R8*0.8</f>
        <v>4800</v>
      </c>
      <c r="U8" s="74">
        <f t="shared" ref="U8:U10" si="2">T8*1.27</f>
        <v>6096</v>
      </c>
    </row>
    <row r="9" spans="1:22" ht="15" customHeight="1" thickBot="1" x14ac:dyDescent="0.35">
      <c r="A9" s="207"/>
      <c r="B9" s="207"/>
      <c r="C9" s="207"/>
      <c r="D9" s="207"/>
      <c r="E9" s="207"/>
      <c r="F9" s="207"/>
      <c r="G9" s="209"/>
      <c r="H9" s="209"/>
      <c r="I9" s="33" t="s">
        <v>0</v>
      </c>
      <c r="J9" s="34" t="s">
        <v>1</v>
      </c>
      <c r="L9" s="11" t="s">
        <v>20</v>
      </c>
      <c r="M9" s="8" t="s">
        <v>21</v>
      </c>
      <c r="N9" s="8"/>
      <c r="O9" s="8"/>
      <c r="P9" s="8"/>
      <c r="Q9" s="8"/>
      <c r="R9" s="9">
        <v>4000</v>
      </c>
      <c r="S9" s="10">
        <f>R9*1.27</f>
        <v>5080</v>
      </c>
      <c r="T9" s="69">
        <f t="shared" si="1"/>
        <v>3200</v>
      </c>
      <c r="U9" s="138">
        <f t="shared" si="2"/>
        <v>4064</v>
      </c>
    </row>
    <row r="10" spans="1:22" ht="15" customHeight="1" thickTop="1" thickBot="1" x14ac:dyDescent="0.35">
      <c r="A10" s="2" t="s">
        <v>41</v>
      </c>
      <c r="B10" s="59" t="s">
        <v>84</v>
      </c>
      <c r="C10" s="59"/>
      <c r="D10" s="59"/>
      <c r="E10" s="59"/>
      <c r="F10" s="59"/>
      <c r="G10" s="3">
        <v>22500</v>
      </c>
      <c r="H10" s="4">
        <f>G10*1.27</f>
        <v>28575</v>
      </c>
      <c r="I10" s="31">
        <f>G10*0.8</f>
        <v>18000</v>
      </c>
      <c r="J10" s="29">
        <f>I10*1.27</f>
        <v>22860</v>
      </c>
      <c r="K10" t="s">
        <v>131</v>
      </c>
      <c r="L10" s="75" t="s">
        <v>22</v>
      </c>
      <c r="M10" s="76" t="s">
        <v>23</v>
      </c>
      <c r="N10" s="76"/>
      <c r="O10" s="19"/>
      <c r="P10" s="19"/>
      <c r="Q10" s="19"/>
      <c r="R10" s="20">
        <v>4600</v>
      </c>
      <c r="S10" s="77">
        <f>R10*1.27</f>
        <v>5842</v>
      </c>
      <c r="T10" s="70">
        <f t="shared" si="1"/>
        <v>3680</v>
      </c>
      <c r="U10" s="139">
        <f t="shared" si="2"/>
        <v>4673.6000000000004</v>
      </c>
      <c r="V10" t="s">
        <v>131</v>
      </c>
    </row>
    <row r="11" spans="1:22" ht="15" customHeight="1" thickTop="1" x14ac:dyDescent="0.3">
      <c r="A11" s="11" t="s">
        <v>2</v>
      </c>
      <c r="B11" s="60" t="s">
        <v>42</v>
      </c>
      <c r="C11" s="60"/>
      <c r="D11" s="60"/>
      <c r="E11" s="60"/>
      <c r="F11" s="60"/>
      <c r="G11" s="9">
        <v>20700</v>
      </c>
      <c r="H11" s="10">
        <f t="shared" ref="H11:H16" si="3">G11*1.27</f>
        <v>26289</v>
      </c>
      <c r="I11" s="32">
        <f t="shared" ref="I11:I17" si="4">G11*0.8</f>
        <v>16560</v>
      </c>
      <c r="J11" s="147">
        <f t="shared" ref="J11:J17" si="5">I11*1.27</f>
        <v>21031.200000000001</v>
      </c>
      <c r="K11" t="s">
        <v>131</v>
      </c>
    </row>
    <row r="12" spans="1:22" ht="15" customHeight="1" thickBot="1" x14ac:dyDescent="0.35">
      <c r="A12" s="23" t="s">
        <v>43</v>
      </c>
      <c r="B12" s="61" t="s">
        <v>44</v>
      </c>
      <c r="C12" s="61"/>
      <c r="D12" s="61"/>
      <c r="E12" s="61"/>
      <c r="F12" s="61"/>
      <c r="G12" s="5">
        <v>27800</v>
      </c>
      <c r="H12" s="25">
        <f t="shared" si="3"/>
        <v>35306</v>
      </c>
      <c r="I12" s="31">
        <f t="shared" si="4"/>
        <v>22240</v>
      </c>
      <c r="J12" s="29">
        <f t="shared" si="5"/>
        <v>28244.799999999999</v>
      </c>
      <c r="K12" t="s">
        <v>131</v>
      </c>
    </row>
    <row r="13" spans="1:22" ht="15" customHeight="1" thickTop="1" thickBot="1" x14ac:dyDescent="0.4">
      <c r="A13" s="11" t="s">
        <v>3</v>
      </c>
      <c r="B13" s="60" t="s">
        <v>45</v>
      </c>
      <c r="C13" s="60"/>
      <c r="D13" s="60"/>
      <c r="E13" s="60"/>
      <c r="F13" s="60"/>
      <c r="G13" s="9">
        <v>26000</v>
      </c>
      <c r="H13" s="10">
        <f t="shared" si="3"/>
        <v>33020</v>
      </c>
      <c r="I13" s="32">
        <f t="shared" si="4"/>
        <v>20800</v>
      </c>
      <c r="J13" s="147">
        <f t="shared" si="5"/>
        <v>26416</v>
      </c>
      <c r="K13" t="s">
        <v>131</v>
      </c>
      <c r="L13" s="188" t="s">
        <v>24</v>
      </c>
      <c r="M13" s="188"/>
      <c r="N13" s="188"/>
      <c r="O13" s="188"/>
      <c r="P13" s="188"/>
      <c r="Q13" s="67"/>
      <c r="R13" s="185" t="s">
        <v>0</v>
      </c>
      <c r="S13" s="185" t="s">
        <v>1</v>
      </c>
      <c r="T13" s="189" t="s">
        <v>99</v>
      </c>
      <c r="U13" s="190"/>
    </row>
    <row r="14" spans="1:22" ht="15" customHeight="1" thickTop="1" thickBot="1" x14ac:dyDescent="0.4">
      <c r="A14" s="23" t="s">
        <v>46</v>
      </c>
      <c r="B14" s="61" t="s">
        <v>86</v>
      </c>
      <c r="C14" s="61"/>
      <c r="D14" s="61"/>
      <c r="E14" s="61"/>
      <c r="F14" s="61"/>
      <c r="G14" s="5">
        <v>35000</v>
      </c>
      <c r="H14" s="25">
        <f t="shared" si="3"/>
        <v>44450</v>
      </c>
      <c r="I14" s="31">
        <f t="shared" si="4"/>
        <v>28000</v>
      </c>
      <c r="J14" s="29">
        <f t="shared" si="5"/>
        <v>35560</v>
      </c>
      <c r="K14" t="s">
        <v>131</v>
      </c>
      <c r="L14" s="188"/>
      <c r="M14" s="188"/>
      <c r="N14" s="188"/>
      <c r="O14" s="188"/>
      <c r="P14" s="188"/>
      <c r="Q14" s="67"/>
      <c r="R14" s="185"/>
      <c r="S14" s="185"/>
      <c r="T14" s="72" t="s">
        <v>0</v>
      </c>
      <c r="U14" s="73" t="s">
        <v>1</v>
      </c>
    </row>
    <row r="15" spans="1:22" ht="15" customHeight="1" thickTop="1" x14ac:dyDescent="0.3">
      <c r="A15" s="11" t="s">
        <v>47</v>
      </c>
      <c r="B15" s="60" t="s">
        <v>85</v>
      </c>
      <c r="C15" s="60"/>
      <c r="D15" s="60"/>
      <c r="E15" s="60"/>
      <c r="F15" s="60"/>
      <c r="G15" s="9">
        <v>29500</v>
      </c>
      <c r="H15" s="10">
        <f t="shared" si="3"/>
        <v>37465</v>
      </c>
      <c r="I15" s="32">
        <f t="shared" si="4"/>
        <v>23600</v>
      </c>
      <c r="J15" s="147">
        <f t="shared" si="5"/>
        <v>29972</v>
      </c>
      <c r="K15" t="s">
        <v>131</v>
      </c>
      <c r="L15" s="2" t="s">
        <v>25</v>
      </c>
      <c r="M15" s="1" t="s">
        <v>26</v>
      </c>
      <c r="N15" s="1"/>
      <c r="O15" s="1"/>
      <c r="P15" s="1"/>
      <c r="Q15" s="1"/>
      <c r="R15" s="3">
        <v>59000</v>
      </c>
      <c r="S15" s="4">
        <f t="shared" ref="S15:S18" si="6">R15*1.27</f>
        <v>74930</v>
      </c>
      <c r="T15" s="71">
        <f>R15*0.8</f>
        <v>47200</v>
      </c>
      <c r="U15" s="74">
        <f>T15*1.27</f>
        <v>59944</v>
      </c>
    </row>
    <row r="16" spans="1:22" ht="15" customHeight="1" x14ac:dyDescent="0.3">
      <c r="A16" s="23" t="s">
        <v>48</v>
      </c>
      <c r="B16" s="61" t="s">
        <v>49</v>
      </c>
      <c r="C16" s="61"/>
      <c r="D16" s="61"/>
      <c r="E16" s="61"/>
      <c r="F16" s="61"/>
      <c r="G16" s="5">
        <v>35000</v>
      </c>
      <c r="H16" s="25">
        <f t="shared" si="3"/>
        <v>44450</v>
      </c>
      <c r="I16" s="31">
        <f t="shared" si="4"/>
        <v>28000</v>
      </c>
      <c r="J16" s="29">
        <f t="shared" si="5"/>
        <v>35560</v>
      </c>
      <c r="K16" t="s">
        <v>131</v>
      </c>
      <c r="L16" s="11" t="s">
        <v>27</v>
      </c>
      <c r="M16" s="8" t="s">
        <v>28</v>
      </c>
      <c r="N16" s="8"/>
      <c r="O16" s="8"/>
      <c r="P16" s="8"/>
      <c r="Q16" s="8"/>
      <c r="R16" s="9">
        <v>60000</v>
      </c>
      <c r="S16" s="10">
        <f t="shared" si="6"/>
        <v>76200</v>
      </c>
      <c r="T16" s="69">
        <f t="shared" ref="T16:T18" si="7">R16*0.8</f>
        <v>48000</v>
      </c>
      <c r="U16" s="138">
        <f t="shared" ref="U16:U18" si="8">T16*1.27</f>
        <v>60960</v>
      </c>
    </row>
    <row r="17" spans="1:22" ht="15" customHeight="1" thickBot="1" x14ac:dyDescent="0.35">
      <c r="A17" s="14" t="s">
        <v>50</v>
      </c>
      <c r="B17" s="62" t="s">
        <v>51</v>
      </c>
      <c r="C17" s="62"/>
      <c r="D17" s="62"/>
      <c r="E17" s="62"/>
      <c r="F17" s="62"/>
      <c r="G17" s="16">
        <v>24600</v>
      </c>
      <c r="H17" s="17">
        <f>G17*1.27</f>
        <v>31242</v>
      </c>
      <c r="I17" s="30">
        <f t="shared" si="4"/>
        <v>19680</v>
      </c>
      <c r="J17" s="148">
        <f t="shared" si="5"/>
        <v>24993.599999999999</v>
      </c>
      <c r="L17" s="2" t="s">
        <v>29</v>
      </c>
      <c r="M17" s="1" t="s">
        <v>30</v>
      </c>
      <c r="N17" s="1"/>
      <c r="O17" s="1"/>
      <c r="P17" s="1"/>
      <c r="Q17" s="1"/>
      <c r="R17" s="3">
        <v>63000</v>
      </c>
      <c r="S17" s="4">
        <f t="shared" si="6"/>
        <v>80010</v>
      </c>
      <c r="T17" s="71">
        <f t="shared" si="7"/>
        <v>50400</v>
      </c>
      <c r="U17" s="74">
        <f t="shared" si="8"/>
        <v>64008</v>
      </c>
      <c r="V17" t="s">
        <v>131</v>
      </c>
    </row>
    <row r="18" spans="1:22" ht="15" customHeight="1" thickTop="1" thickBot="1" x14ac:dyDescent="0.35">
      <c r="L18" s="6" t="s">
        <v>31</v>
      </c>
      <c r="M18" s="7" t="s">
        <v>32</v>
      </c>
      <c r="N18" s="8"/>
      <c r="O18" s="8"/>
      <c r="P18" s="8"/>
      <c r="Q18" s="8"/>
      <c r="R18" s="9">
        <v>62000</v>
      </c>
      <c r="S18" s="10">
        <f t="shared" si="6"/>
        <v>78740</v>
      </c>
      <c r="T18" s="69">
        <f t="shared" si="7"/>
        <v>49600</v>
      </c>
      <c r="U18" s="138">
        <f t="shared" si="8"/>
        <v>62992</v>
      </c>
    </row>
    <row r="19" spans="1:22" ht="15" customHeight="1" thickTop="1" thickBot="1" x14ac:dyDescent="0.35">
      <c r="A19" s="214" t="s">
        <v>6</v>
      </c>
      <c r="B19" s="214"/>
      <c r="C19" s="214"/>
      <c r="D19" s="214"/>
      <c r="E19" s="214"/>
      <c r="F19" s="214"/>
      <c r="G19" s="212" t="s">
        <v>0</v>
      </c>
      <c r="H19" s="212" t="s">
        <v>1</v>
      </c>
      <c r="I19" s="191" t="s">
        <v>99</v>
      </c>
      <c r="J19" s="192"/>
      <c r="L19" s="75"/>
      <c r="M19" s="76"/>
      <c r="N19" s="76"/>
      <c r="O19" s="19"/>
      <c r="P19" s="19"/>
      <c r="Q19" s="173"/>
      <c r="R19" s="20"/>
      <c r="S19" s="77"/>
      <c r="T19" s="70"/>
      <c r="U19" s="139"/>
    </row>
    <row r="20" spans="1:22" ht="15" customHeight="1" thickTop="1" thickBot="1" x14ac:dyDescent="0.35">
      <c r="A20" s="214"/>
      <c r="B20" s="214"/>
      <c r="C20" s="214"/>
      <c r="D20" s="214"/>
      <c r="E20" s="214"/>
      <c r="F20" s="214"/>
      <c r="G20" s="212"/>
      <c r="H20" s="212"/>
      <c r="I20" s="37" t="s">
        <v>0</v>
      </c>
      <c r="J20" s="38" t="s">
        <v>1</v>
      </c>
      <c r="L20" s="12"/>
      <c r="M20" s="13"/>
      <c r="N20" s="1"/>
      <c r="O20" s="1"/>
      <c r="P20" s="1"/>
      <c r="Q20" s="1"/>
      <c r="R20" s="3"/>
      <c r="S20" s="4"/>
      <c r="T20" s="91"/>
      <c r="U20" s="91"/>
    </row>
    <row r="21" spans="1:22" ht="15" customHeight="1" thickTop="1" thickBot="1" x14ac:dyDescent="0.35">
      <c r="A21" s="11" t="s">
        <v>7</v>
      </c>
      <c r="B21" s="60" t="s">
        <v>8</v>
      </c>
      <c r="C21" s="60"/>
      <c r="D21" s="60"/>
      <c r="E21" s="60"/>
      <c r="F21" s="60"/>
      <c r="G21" s="9">
        <v>3400</v>
      </c>
      <c r="H21" s="10">
        <f>G21*1.27</f>
        <v>4318</v>
      </c>
      <c r="I21" s="35">
        <f t="shared" ref="I21:I23" si="9">G21*0.8</f>
        <v>2720</v>
      </c>
      <c r="J21" s="145">
        <f t="shared" ref="J21:J23" si="10">I21*1.27</f>
        <v>3454.4</v>
      </c>
    </row>
    <row r="22" spans="1:22" ht="15" customHeight="1" thickTop="1" thickBot="1" x14ac:dyDescent="0.4">
      <c r="A22" s="23" t="s">
        <v>9</v>
      </c>
      <c r="B22" s="61" t="s">
        <v>89</v>
      </c>
      <c r="C22" s="61"/>
      <c r="D22" s="61"/>
      <c r="E22" s="61"/>
      <c r="F22" s="61"/>
      <c r="G22" s="5">
        <v>4300</v>
      </c>
      <c r="H22" s="25">
        <f t="shared" ref="H22:H23" si="11">G22*1.27</f>
        <v>5461</v>
      </c>
      <c r="I22" s="39">
        <f t="shared" si="9"/>
        <v>3440</v>
      </c>
      <c r="J22" s="40">
        <f t="shared" si="10"/>
        <v>4368.8</v>
      </c>
      <c r="L22" s="188" t="s">
        <v>38</v>
      </c>
      <c r="M22" s="188"/>
      <c r="N22" s="188"/>
      <c r="O22" s="188"/>
      <c r="P22" s="188"/>
      <c r="Q22" s="67"/>
      <c r="R22" s="185" t="s">
        <v>0</v>
      </c>
      <c r="S22" s="185" t="s">
        <v>1</v>
      </c>
      <c r="T22" s="189" t="s">
        <v>99</v>
      </c>
      <c r="U22" s="190"/>
    </row>
    <row r="23" spans="1:22" ht="15" customHeight="1" thickTop="1" thickBot="1" x14ac:dyDescent="0.4">
      <c r="A23" s="14" t="s">
        <v>10</v>
      </c>
      <c r="B23" s="62" t="s">
        <v>11</v>
      </c>
      <c r="C23" s="62"/>
      <c r="D23" s="62"/>
      <c r="E23" s="62"/>
      <c r="F23" s="62"/>
      <c r="G23" s="16">
        <v>17500</v>
      </c>
      <c r="H23" s="17">
        <f t="shared" si="11"/>
        <v>22225</v>
      </c>
      <c r="I23" s="36">
        <f t="shared" si="9"/>
        <v>14000</v>
      </c>
      <c r="J23" s="146">
        <f t="shared" si="10"/>
        <v>17780</v>
      </c>
      <c r="K23" t="s">
        <v>131</v>
      </c>
      <c r="L23" s="188"/>
      <c r="M23" s="188"/>
      <c r="N23" s="188"/>
      <c r="O23" s="188"/>
      <c r="P23" s="188"/>
      <c r="Q23" s="67"/>
      <c r="R23" s="185"/>
      <c r="S23" s="185"/>
      <c r="T23" s="72" t="s">
        <v>0</v>
      </c>
      <c r="U23" s="73" t="s">
        <v>1</v>
      </c>
    </row>
    <row r="24" spans="1:22" ht="15" customHeight="1" thickTop="1" thickBot="1" x14ac:dyDescent="0.35">
      <c r="L24" s="18" t="s">
        <v>132</v>
      </c>
      <c r="M24" s="19" t="s">
        <v>39</v>
      </c>
      <c r="N24" s="19"/>
      <c r="O24" s="19"/>
      <c r="P24" s="19"/>
      <c r="Q24" s="19"/>
      <c r="R24" s="20">
        <v>69000</v>
      </c>
      <c r="S24" s="21">
        <f>R24*1.27</f>
        <v>87630</v>
      </c>
      <c r="T24" s="70">
        <f t="shared" ref="T24" si="12">R24*0.8</f>
        <v>55200</v>
      </c>
      <c r="U24" s="139">
        <f t="shared" ref="U24" si="13">T24*1.27</f>
        <v>70104</v>
      </c>
      <c r="V24" t="s">
        <v>131</v>
      </c>
    </row>
    <row r="25" spans="1:22" ht="15" customHeight="1" thickTop="1" thickBot="1" x14ac:dyDescent="0.35">
      <c r="A25" s="215" t="s">
        <v>62</v>
      </c>
      <c r="B25" s="215"/>
      <c r="C25" s="215"/>
      <c r="D25" s="215"/>
      <c r="E25" s="215"/>
      <c r="F25" s="215"/>
      <c r="G25" s="213" t="s">
        <v>0</v>
      </c>
      <c r="H25" s="213" t="s">
        <v>1</v>
      </c>
      <c r="I25" s="218" t="s">
        <v>99</v>
      </c>
      <c r="J25" s="219"/>
      <c r="M25" s="101" t="s">
        <v>104</v>
      </c>
    </row>
    <row r="26" spans="1:22" ht="15" customHeight="1" thickTop="1" thickBot="1" x14ac:dyDescent="0.35">
      <c r="A26" s="216"/>
      <c r="B26" s="216"/>
      <c r="C26" s="216"/>
      <c r="D26" s="216"/>
      <c r="E26" s="216"/>
      <c r="F26" s="216"/>
      <c r="G26" s="213"/>
      <c r="H26" s="213"/>
      <c r="I26" s="41" t="s">
        <v>0</v>
      </c>
      <c r="J26" s="42" t="s">
        <v>1</v>
      </c>
    </row>
    <row r="27" spans="1:22" ht="15" customHeight="1" thickTop="1" thickBot="1" x14ac:dyDescent="0.35">
      <c r="A27" s="23" t="s">
        <v>60</v>
      </c>
      <c r="B27" s="61" t="s">
        <v>90</v>
      </c>
      <c r="C27" s="61"/>
      <c r="D27" s="61"/>
      <c r="E27" s="61"/>
      <c r="F27" s="61"/>
      <c r="G27" s="5">
        <v>9800</v>
      </c>
      <c r="H27" s="25">
        <f t="shared" ref="H27:H29" si="14">G27*1.27</f>
        <v>12446</v>
      </c>
      <c r="I27" s="43">
        <f t="shared" ref="I27:I29" si="15">G27*0.8</f>
        <v>7840</v>
      </c>
      <c r="J27" s="142">
        <f t="shared" ref="J27:J29" si="16">I27*1.27</f>
        <v>9956.7999999999993</v>
      </c>
    </row>
    <row r="28" spans="1:22" ht="15" customHeight="1" thickTop="1" x14ac:dyDescent="0.35">
      <c r="A28" s="11" t="s">
        <v>61</v>
      </c>
      <c r="B28" s="60" t="s">
        <v>62</v>
      </c>
      <c r="C28" s="60"/>
      <c r="D28" s="60"/>
      <c r="E28" s="60"/>
      <c r="F28" s="60"/>
      <c r="G28" s="9">
        <v>8250</v>
      </c>
      <c r="H28" s="10">
        <f t="shared" si="14"/>
        <v>10477.5</v>
      </c>
      <c r="I28" s="44">
        <f t="shared" si="15"/>
        <v>6600</v>
      </c>
      <c r="J28" s="143">
        <f t="shared" si="16"/>
        <v>8382</v>
      </c>
      <c r="L28" s="199" t="s">
        <v>122</v>
      </c>
      <c r="M28" s="199"/>
      <c r="N28" s="199"/>
      <c r="O28" s="199"/>
      <c r="P28" s="199"/>
      <c r="Q28" s="78"/>
      <c r="R28" s="193" t="s">
        <v>0</v>
      </c>
      <c r="S28" s="193" t="s">
        <v>1</v>
      </c>
      <c r="T28" s="203" t="s">
        <v>99</v>
      </c>
      <c r="U28" s="204"/>
    </row>
    <row r="29" spans="1:22" ht="15" customHeight="1" thickBot="1" x14ac:dyDescent="0.4">
      <c r="A29" s="18" t="s">
        <v>63</v>
      </c>
      <c r="B29" s="63" t="s">
        <v>91</v>
      </c>
      <c r="C29" s="63"/>
      <c r="D29" s="63"/>
      <c r="E29" s="63"/>
      <c r="F29" s="63"/>
      <c r="G29" s="20">
        <v>14500</v>
      </c>
      <c r="H29" s="21">
        <f t="shared" si="14"/>
        <v>18415</v>
      </c>
      <c r="I29" s="45">
        <f t="shared" si="15"/>
        <v>11600</v>
      </c>
      <c r="J29" s="144">
        <f t="shared" si="16"/>
        <v>14732</v>
      </c>
      <c r="L29" s="200"/>
      <c r="M29" s="200"/>
      <c r="N29" s="200"/>
      <c r="O29" s="200"/>
      <c r="P29" s="200"/>
      <c r="Q29" s="79"/>
      <c r="R29" s="194"/>
      <c r="S29" s="194"/>
      <c r="T29" s="80" t="s">
        <v>0</v>
      </c>
      <c r="U29" s="81" t="s">
        <v>1</v>
      </c>
    </row>
    <row r="30" spans="1:22" ht="15" customHeight="1" thickTop="1" thickBot="1" x14ac:dyDescent="0.35">
      <c r="L30" s="228" t="s">
        <v>123</v>
      </c>
      <c r="M30" s="228"/>
      <c r="N30" s="169" t="s">
        <v>105</v>
      </c>
      <c r="O30" s="59"/>
      <c r="P30" s="59"/>
      <c r="Q30" s="59"/>
      <c r="R30" s="3">
        <v>22300</v>
      </c>
      <c r="S30" s="22">
        <f t="shared" ref="S30:S34" si="17">R30*1.27</f>
        <v>28321</v>
      </c>
      <c r="T30" s="82">
        <f>R30*0.8</f>
        <v>17840</v>
      </c>
      <c r="U30" s="83">
        <f>T30*1.27</f>
        <v>22656.799999999999</v>
      </c>
    </row>
    <row r="31" spans="1:22" ht="15" customHeight="1" thickTop="1" thickBot="1" x14ac:dyDescent="0.35">
      <c r="A31" s="201" t="s">
        <v>87</v>
      </c>
      <c r="B31" s="201"/>
      <c r="C31" s="201"/>
      <c r="D31" s="201"/>
      <c r="E31" s="201"/>
      <c r="F31" s="201"/>
      <c r="G31" s="195" t="s">
        <v>0</v>
      </c>
      <c r="H31" s="195" t="s">
        <v>1</v>
      </c>
      <c r="I31" s="220" t="s">
        <v>99</v>
      </c>
      <c r="J31" s="221"/>
      <c r="L31" s="229" t="s">
        <v>124</v>
      </c>
      <c r="M31" s="229"/>
      <c r="N31" s="170" t="s">
        <v>106</v>
      </c>
      <c r="O31" s="60"/>
      <c r="P31" s="60"/>
      <c r="Q31" s="60"/>
      <c r="R31" s="9">
        <v>63000</v>
      </c>
      <c r="S31" s="10">
        <f t="shared" si="17"/>
        <v>80010</v>
      </c>
      <c r="T31" s="84">
        <f t="shared" ref="T31:T34" si="18">R31*0.8</f>
        <v>50400</v>
      </c>
      <c r="U31" s="137">
        <f t="shared" ref="U31:U34" si="19">T31*1.27</f>
        <v>64008</v>
      </c>
    </row>
    <row r="32" spans="1:22" ht="15" customHeight="1" thickTop="1" thickBot="1" x14ac:dyDescent="0.35">
      <c r="A32" s="202"/>
      <c r="B32" s="202"/>
      <c r="C32" s="202"/>
      <c r="D32" s="202"/>
      <c r="E32" s="202"/>
      <c r="F32" s="202"/>
      <c r="G32" s="196"/>
      <c r="H32" s="196"/>
      <c r="I32" s="46" t="s">
        <v>0</v>
      </c>
      <c r="J32" s="47" t="s">
        <v>1</v>
      </c>
      <c r="L32" s="228" t="s">
        <v>125</v>
      </c>
      <c r="M32" s="228"/>
      <c r="N32" s="169" t="s">
        <v>121</v>
      </c>
      <c r="O32" s="59"/>
      <c r="P32" s="59"/>
      <c r="Q32" s="59"/>
      <c r="R32" s="3">
        <v>65300</v>
      </c>
      <c r="S32" s="4">
        <f t="shared" si="17"/>
        <v>82931</v>
      </c>
      <c r="T32" s="85">
        <f t="shared" si="18"/>
        <v>52240</v>
      </c>
      <c r="U32" s="86">
        <f t="shared" si="19"/>
        <v>66344.800000000003</v>
      </c>
    </row>
    <row r="33" spans="1:21" ht="15" customHeight="1" thickTop="1" thickBot="1" x14ac:dyDescent="0.35">
      <c r="A33" s="26"/>
      <c r="B33" s="64"/>
      <c r="C33" s="64"/>
      <c r="D33" s="64"/>
      <c r="E33" s="64"/>
      <c r="F33" s="172"/>
      <c r="G33" s="27"/>
      <c r="H33" s="28"/>
      <c r="I33" s="159"/>
      <c r="J33" s="160"/>
      <c r="L33" s="229" t="s">
        <v>126</v>
      </c>
      <c r="M33" s="229"/>
      <c r="N33" s="170" t="s">
        <v>107</v>
      </c>
      <c r="O33" s="60"/>
      <c r="P33" s="60"/>
      <c r="Q33" s="60"/>
      <c r="R33" s="9">
        <v>27000</v>
      </c>
      <c r="S33" s="10">
        <f t="shared" si="17"/>
        <v>34290</v>
      </c>
      <c r="T33" s="84">
        <f t="shared" si="18"/>
        <v>21600</v>
      </c>
      <c r="U33" s="137">
        <f t="shared" si="19"/>
        <v>27432</v>
      </c>
    </row>
    <row r="34" spans="1:21" ht="15" customHeight="1" thickTop="1" x14ac:dyDescent="0.3">
      <c r="A34" s="14" t="s">
        <v>118</v>
      </c>
      <c r="B34" s="62" t="s">
        <v>119</v>
      </c>
      <c r="C34" s="62"/>
      <c r="D34" s="62"/>
      <c r="E34" s="62"/>
      <c r="F34" s="62"/>
      <c r="G34" s="9">
        <v>6500</v>
      </c>
      <c r="H34" s="10">
        <f t="shared" ref="H34:H35" si="20">G34*1.27</f>
        <v>8255</v>
      </c>
      <c r="I34" s="161">
        <f t="shared" ref="I34:I35" si="21">G34*0.8</f>
        <v>5200</v>
      </c>
      <c r="J34" s="162">
        <f t="shared" ref="J34:J35" si="22">I34*1.27</f>
        <v>6604</v>
      </c>
      <c r="L34" s="230" t="s">
        <v>127</v>
      </c>
      <c r="M34" s="230"/>
      <c r="N34" s="171" t="s">
        <v>108</v>
      </c>
      <c r="O34" s="63"/>
      <c r="P34" s="63"/>
      <c r="Q34" s="63"/>
      <c r="R34" s="20">
        <v>65300</v>
      </c>
      <c r="S34" s="21">
        <f t="shared" si="17"/>
        <v>82931</v>
      </c>
      <c r="T34" s="103">
        <f t="shared" si="18"/>
        <v>52240</v>
      </c>
      <c r="U34" s="104">
        <f t="shared" si="19"/>
        <v>66344.800000000003</v>
      </c>
    </row>
    <row r="35" spans="1:21" ht="15" customHeight="1" thickBot="1" x14ac:dyDescent="0.35">
      <c r="A35" s="18" t="s">
        <v>101</v>
      </c>
      <c r="B35" s="63" t="s">
        <v>100</v>
      </c>
      <c r="C35" s="63"/>
      <c r="D35" s="63"/>
      <c r="E35" s="63"/>
      <c r="F35" s="63"/>
      <c r="G35" s="20">
        <v>5400</v>
      </c>
      <c r="H35" s="21">
        <f t="shared" si="20"/>
        <v>6858</v>
      </c>
      <c r="I35" s="163">
        <f t="shared" si="21"/>
        <v>4320</v>
      </c>
      <c r="J35" s="164">
        <f t="shared" si="22"/>
        <v>5486.4</v>
      </c>
    </row>
    <row r="36" spans="1:21" ht="15" customHeight="1" thickTop="1" thickBot="1" x14ac:dyDescent="0.35">
      <c r="M36" s="56"/>
      <c r="N36" s="56"/>
      <c r="O36" s="56"/>
      <c r="P36" s="56"/>
      <c r="Q36" s="56"/>
    </row>
    <row r="37" spans="1:21" ht="15" customHeight="1" thickTop="1" thickBot="1" x14ac:dyDescent="0.4">
      <c r="A37" s="197" t="s">
        <v>52</v>
      </c>
      <c r="B37" s="197"/>
      <c r="C37" s="197"/>
      <c r="D37" s="197"/>
      <c r="E37" s="197"/>
      <c r="F37" s="65"/>
      <c r="G37" s="198" t="s">
        <v>0</v>
      </c>
      <c r="H37" s="198" t="s">
        <v>1</v>
      </c>
      <c r="I37" s="186" t="s">
        <v>99</v>
      </c>
      <c r="J37" s="187"/>
      <c r="L37" s="199" t="s">
        <v>128</v>
      </c>
      <c r="M37" s="199"/>
      <c r="N37" s="199"/>
      <c r="O37" s="199"/>
      <c r="P37" s="199"/>
      <c r="Q37" s="78"/>
      <c r="R37" s="193" t="s">
        <v>0</v>
      </c>
      <c r="S37" s="193" t="s">
        <v>1</v>
      </c>
      <c r="T37" s="203" t="s">
        <v>99</v>
      </c>
      <c r="U37" s="204"/>
    </row>
    <row r="38" spans="1:21" ht="15" customHeight="1" thickTop="1" thickBot="1" x14ac:dyDescent="0.4">
      <c r="A38" s="197"/>
      <c r="B38" s="197"/>
      <c r="C38" s="197"/>
      <c r="D38" s="197"/>
      <c r="E38" s="197"/>
      <c r="F38" s="65"/>
      <c r="G38" s="198"/>
      <c r="H38" s="198"/>
      <c r="I38" s="48" t="s">
        <v>0</v>
      </c>
      <c r="J38" s="49" t="s">
        <v>1</v>
      </c>
      <c r="L38" s="200"/>
      <c r="M38" s="200"/>
      <c r="N38" s="200"/>
      <c r="O38" s="200"/>
      <c r="P38" s="200"/>
      <c r="Q38" s="79"/>
      <c r="R38" s="194"/>
      <c r="S38" s="194"/>
      <c r="T38" s="80" t="s">
        <v>0</v>
      </c>
      <c r="U38" s="81" t="s">
        <v>1</v>
      </c>
    </row>
    <row r="39" spans="1:21" ht="15" customHeight="1" thickTop="1" x14ac:dyDescent="0.3">
      <c r="A39" s="2" t="s">
        <v>53</v>
      </c>
      <c r="B39" s="59" t="s">
        <v>54</v>
      </c>
      <c r="C39" s="59"/>
      <c r="D39" s="59"/>
      <c r="E39" s="59"/>
      <c r="F39" s="59"/>
      <c r="G39" s="3">
        <v>8250</v>
      </c>
      <c r="H39" s="4">
        <f>G39*1.27</f>
        <v>10477.5</v>
      </c>
      <c r="I39" s="50">
        <f>G39*0.8</f>
        <v>6600</v>
      </c>
      <c r="J39" s="51">
        <f>I39*1.27</f>
        <v>8382</v>
      </c>
      <c r="L39" s="12" t="s">
        <v>15</v>
      </c>
      <c r="M39" s="66" t="s">
        <v>16</v>
      </c>
      <c r="N39" s="66"/>
      <c r="O39" s="59"/>
      <c r="P39" s="59"/>
      <c r="Q39" s="59"/>
      <c r="R39" s="3">
        <v>94000</v>
      </c>
      <c r="S39" s="4">
        <f>R39*1.27</f>
        <v>119380</v>
      </c>
      <c r="T39" s="82">
        <f>R39*0.8</f>
        <v>75200</v>
      </c>
      <c r="U39" s="83">
        <f>T39*1.27</f>
        <v>95504</v>
      </c>
    </row>
    <row r="40" spans="1:21" ht="15" customHeight="1" x14ac:dyDescent="0.3">
      <c r="A40" s="11" t="s">
        <v>55</v>
      </c>
      <c r="B40" s="60" t="s">
        <v>56</v>
      </c>
      <c r="C40" s="60"/>
      <c r="D40" s="60"/>
      <c r="E40" s="60"/>
      <c r="F40" s="60"/>
      <c r="G40" s="9">
        <v>8900</v>
      </c>
      <c r="H40" s="10">
        <f>G40*1.27</f>
        <v>11303</v>
      </c>
      <c r="I40" s="52">
        <f t="shared" ref="I40:I42" si="23">G40*0.8</f>
        <v>7120</v>
      </c>
      <c r="J40" s="141">
        <f t="shared" ref="J40:J42" si="24">I40*1.27</f>
        <v>9042.4</v>
      </c>
      <c r="L40" s="11" t="s">
        <v>33</v>
      </c>
      <c r="M40" s="60" t="s">
        <v>34</v>
      </c>
      <c r="N40" s="60"/>
      <c r="O40" s="60"/>
      <c r="P40" s="60"/>
      <c r="Q40" s="60"/>
      <c r="R40" s="9">
        <v>65500</v>
      </c>
      <c r="S40" s="10">
        <v>48260</v>
      </c>
      <c r="T40" s="84">
        <f t="shared" ref="T40:T42" si="25">R40*0.8</f>
        <v>52400</v>
      </c>
      <c r="U40" s="137">
        <f t="shared" ref="U40:U42" si="26">T40*1.27</f>
        <v>66548</v>
      </c>
    </row>
    <row r="41" spans="1:21" ht="15" customHeight="1" x14ac:dyDescent="0.3">
      <c r="A41" s="2" t="s">
        <v>57</v>
      </c>
      <c r="B41" s="59" t="s">
        <v>92</v>
      </c>
      <c r="C41" s="59"/>
      <c r="D41" s="59"/>
      <c r="E41" s="59"/>
      <c r="F41" s="59"/>
      <c r="G41" s="3">
        <v>12900</v>
      </c>
      <c r="H41" s="4">
        <f>G41*1.27</f>
        <v>16383</v>
      </c>
      <c r="I41" s="53">
        <f t="shared" si="23"/>
        <v>10320</v>
      </c>
      <c r="J41" s="54">
        <f t="shared" si="24"/>
        <v>13106.4</v>
      </c>
      <c r="L41" s="12" t="s">
        <v>35</v>
      </c>
      <c r="M41" s="66" t="s">
        <v>34</v>
      </c>
      <c r="N41" s="66"/>
      <c r="O41" s="59"/>
      <c r="P41" s="59"/>
      <c r="Q41" s="59"/>
      <c r="R41" s="3">
        <v>66500</v>
      </c>
      <c r="S41" s="4">
        <v>49530</v>
      </c>
      <c r="T41" s="85">
        <f t="shared" si="25"/>
        <v>53200</v>
      </c>
      <c r="U41" s="86">
        <f t="shared" si="26"/>
        <v>67564</v>
      </c>
    </row>
    <row r="42" spans="1:21" ht="15" customHeight="1" thickBot="1" x14ac:dyDescent="0.35">
      <c r="A42" s="14" t="s">
        <v>58</v>
      </c>
      <c r="B42" s="62" t="s">
        <v>59</v>
      </c>
      <c r="C42" s="62"/>
      <c r="D42" s="62"/>
      <c r="E42" s="62"/>
      <c r="F42" s="62"/>
      <c r="G42" s="16">
        <v>17800</v>
      </c>
      <c r="H42" s="17">
        <f>G42*1.27</f>
        <v>22606</v>
      </c>
      <c r="I42" s="55">
        <f t="shared" si="23"/>
        <v>14240</v>
      </c>
      <c r="J42" s="140">
        <f t="shared" si="24"/>
        <v>18084.8</v>
      </c>
      <c r="L42" s="11" t="s">
        <v>36</v>
      </c>
      <c r="M42" s="60" t="s">
        <v>37</v>
      </c>
      <c r="N42" s="60"/>
      <c r="O42" s="60"/>
      <c r="P42" s="60"/>
      <c r="Q42" s="60"/>
      <c r="R42" s="9">
        <v>69500</v>
      </c>
      <c r="S42" s="10">
        <v>52070</v>
      </c>
      <c r="T42" s="84">
        <f t="shared" si="25"/>
        <v>55600</v>
      </c>
      <c r="U42" s="137">
        <f t="shared" si="26"/>
        <v>70612</v>
      </c>
    </row>
    <row r="43" spans="1:21" ht="15" customHeight="1" thickTop="1" thickBot="1" x14ac:dyDescent="0.35">
      <c r="L43" s="18"/>
      <c r="M43" s="63"/>
      <c r="N43" s="63"/>
      <c r="O43" s="63"/>
      <c r="P43" s="174"/>
      <c r="Q43" s="63"/>
      <c r="R43" s="20"/>
      <c r="S43" s="21"/>
      <c r="T43" s="87"/>
      <c r="U43" s="88"/>
    </row>
    <row r="44" spans="1:21" ht="15" customHeight="1" thickTop="1" thickBot="1" x14ac:dyDescent="0.4">
      <c r="A44" s="188" t="s">
        <v>88</v>
      </c>
      <c r="B44" s="188"/>
      <c r="C44" s="188"/>
      <c r="D44" s="188"/>
      <c r="E44" s="188"/>
      <c r="F44" s="67"/>
      <c r="G44" s="185" t="s">
        <v>0</v>
      </c>
      <c r="H44" s="185" t="s">
        <v>1</v>
      </c>
      <c r="I44" s="189" t="s">
        <v>99</v>
      </c>
      <c r="J44" s="190"/>
    </row>
    <row r="45" spans="1:21" ht="15" customHeight="1" thickTop="1" thickBot="1" x14ac:dyDescent="0.4">
      <c r="A45" s="188"/>
      <c r="B45" s="188"/>
      <c r="C45" s="188"/>
      <c r="D45" s="188"/>
      <c r="E45" s="188"/>
      <c r="F45" s="67"/>
      <c r="G45" s="185"/>
      <c r="H45" s="185"/>
      <c r="I45" s="72" t="s">
        <v>0</v>
      </c>
      <c r="J45" s="73" t="s">
        <v>1</v>
      </c>
    </row>
    <row r="46" spans="1:21" ht="15" customHeight="1" thickTop="1" thickBot="1" x14ac:dyDescent="0.35">
      <c r="A46" s="11" t="s">
        <v>64</v>
      </c>
      <c r="B46" s="8" t="s">
        <v>65</v>
      </c>
      <c r="C46" s="8"/>
      <c r="D46" s="8"/>
      <c r="E46" s="8"/>
      <c r="F46" s="8"/>
      <c r="G46" s="9">
        <v>5800</v>
      </c>
      <c r="H46" s="10">
        <f t="shared" ref="H46:H47" si="27">G46*1.27</f>
        <v>7366</v>
      </c>
      <c r="I46" s="89">
        <f>G46*0.8</f>
        <v>4640</v>
      </c>
      <c r="J46" s="90">
        <f>I46*1.27</f>
        <v>5892.8</v>
      </c>
      <c r="K46" t="s">
        <v>131</v>
      </c>
      <c r="L46" s="205" t="s">
        <v>94</v>
      </c>
      <c r="M46" s="205"/>
      <c r="N46" s="205"/>
      <c r="O46" s="205"/>
      <c r="P46" s="205"/>
      <c r="Q46" s="205"/>
      <c r="R46" s="205"/>
      <c r="S46" s="206" t="s">
        <v>0</v>
      </c>
      <c r="T46" s="206" t="s">
        <v>1</v>
      </c>
    </row>
    <row r="47" spans="1:21" ht="15" customHeight="1" thickTop="1" thickBot="1" x14ac:dyDescent="0.35">
      <c r="A47" s="23" t="s">
        <v>66</v>
      </c>
      <c r="B47" s="24" t="s">
        <v>67</v>
      </c>
      <c r="C47" s="24"/>
      <c r="D47" s="24"/>
      <c r="E47" s="24"/>
      <c r="F47" s="24"/>
      <c r="G47" s="5">
        <v>26300</v>
      </c>
      <c r="H47" s="25">
        <f t="shared" si="27"/>
        <v>33401</v>
      </c>
      <c r="I47" s="71">
        <f t="shared" ref="I47:I48" si="28">G47*0.8</f>
        <v>21040</v>
      </c>
      <c r="J47" s="74">
        <f t="shared" ref="J47:J48" si="29">I47*1.27</f>
        <v>26720.799999999999</v>
      </c>
      <c r="L47" s="205"/>
      <c r="M47" s="205"/>
      <c r="N47" s="205"/>
      <c r="O47" s="205"/>
      <c r="P47" s="205"/>
      <c r="Q47" s="205"/>
      <c r="R47" s="205"/>
      <c r="S47" s="206"/>
      <c r="T47" s="206"/>
    </row>
    <row r="48" spans="1:21" ht="15" customHeight="1" thickTop="1" thickBot="1" x14ac:dyDescent="0.35">
      <c r="A48" s="156" t="s">
        <v>93</v>
      </c>
      <c r="B48" s="157" t="s">
        <v>120</v>
      </c>
      <c r="C48" s="157"/>
      <c r="D48" s="157"/>
      <c r="E48" s="157"/>
      <c r="F48" s="157"/>
      <c r="G48" s="158">
        <v>1690</v>
      </c>
      <c r="H48" s="17">
        <f>G48*1.27</f>
        <v>2146.3000000000002</v>
      </c>
      <c r="I48" s="55">
        <f t="shared" si="28"/>
        <v>1352</v>
      </c>
      <c r="J48" s="140">
        <f t="shared" si="29"/>
        <v>1717.04</v>
      </c>
      <c r="K48" t="s">
        <v>131</v>
      </c>
      <c r="L48" s="2" t="s">
        <v>70</v>
      </c>
      <c r="M48" s="59" t="s">
        <v>71</v>
      </c>
      <c r="N48" s="59"/>
      <c r="O48" s="59"/>
      <c r="P48" s="59"/>
      <c r="Q48" s="59"/>
      <c r="R48" s="1"/>
      <c r="S48" s="3">
        <v>900</v>
      </c>
      <c r="T48" s="4">
        <f t="shared" ref="T48:T55" si="30">S48*1.27</f>
        <v>1143</v>
      </c>
    </row>
    <row r="49" spans="1:20" ht="15" customHeight="1" thickTop="1" x14ac:dyDescent="0.3">
      <c r="A49" s="2"/>
      <c r="B49" s="59"/>
      <c r="C49" s="59"/>
      <c r="D49" s="59"/>
      <c r="E49" s="59"/>
      <c r="F49" s="59"/>
      <c r="G49" s="3"/>
      <c r="H49" s="92"/>
      <c r="I49" s="91"/>
      <c r="J49" s="91"/>
      <c r="L49" s="11" t="s">
        <v>72</v>
      </c>
      <c r="M49" s="60" t="s">
        <v>73</v>
      </c>
      <c r="N49" s="60"/>
      <c r="O49" s="60"/>
      <c r="P49" s="60"/>
      <c r="Q49" s="60"/>
      <c r="R49" s="8"/>
      <c r="S49" s="9">
        <v>960</v>
      </c>
      <c r="T49" s="10">
        <f t="shared" si="30"/>
        <v>1219.2</v>
      </c>
    </row>
    <row r="50" spans="1:20" ht="15" customHeight="1" x14ac:dyDescent="0.3">
      <c r="A50" s="2"/>
      <c r="B50" s="59"/>
      <c r="C50" s="59"/>
      <c r="D50" s="59"/>
      <c r="E50" s="59"/>
      <c r="F50" s="59"/>
      <c r="G50" s="3"/>
      <c r="H50" s="92"/>
      <c r="I50" s="91"/>
      <c r="J50" s="93"/>
      <c r="L50" s="23" t="s">
        <v>74</v>
      </c>
      <c r="M50" s="61" t="s">
        <v>75</v>
      </c>
      <c r="N50" s="61"/>
      <c r="O50" s="61"/>
      <c r="P50" s="61"/>
      <c r="Q50" s="61"/>
      <c r="R50" s="24"/>
      <c r="S50" s="5">
        <v>2030</v>
      </c>
      <c r="T50" s="25">
        <f t="shared" si="30"/>
        <v>2578.1</v>
      </c>
    </row>
    <row r="51" spans="1:20" ht="15" customHeight="1" x14ac:dyDescent="0.3">
      <c r="A51" s="98" t="s">
        <v>68</v>
      </c>
      <c r="B51" s="99" t="s">
        <v>69</v>
      </c>
      <c r="C51" s="99"/>
      <c r="D51" s="99"/>
      <c r="E51" s="99"/>
      <c r="F51" s="99"/>
      <c r="G51" s="96">
        <v>900</v>
      </c>
      <c r="H51" s="100">
        <f t="shared" ref="H51" si="31">G51*1.27</f>
        <v>1143</v>
      </c>
      <c r="I51" s="222" t="s">
        <v>102</v>
      </c>
      <c r="J51" s="223"/>
      <c r="K51" t="s">
        <v>131</v>
      </c>
      <c r="L51" s="11" t="s">
        <v>76</v>
      </c>
      <c r="M51" s="60" t="s">
        <v>77</v>
      </c>
      <c r="N51" s="60"/>
      <c r="O51" s="60"/>
      <c r="P51" s="60"/>
      <c r="Q51" s="60"/>
      <c r="R51" s="8"/>
      <c r="S51" s="9">
        <v>5120</v>
      </c>
      <c r="T51" s="10">
        <f t="shared" si="30"/>
        <v>6502.4</v>
      </c>
    </row>
    <row r="52" spans="1:20" x14ac:dyDescent="0.3">
      <c r="A52" s="2"/>
      <c r="B52" s="59"/>
      <c r="C52" s="59"/>
      <c r="D52" s="59"/>
      <c r="E52" s="59"/>
      <c r="F52" s="59"/>
      <c r="G52" s="3"/>
      <c r="H52" s="4"/>
      <c r="I52" s="224"/>
      <c r="J52" s="225"/>
      <c r="L52" s="2" t="s">
        <v>78</v>
      </c>
      <c r="M52" s="59" t="s">
        <v>79</v>
      </c>
      <c r="N52" s="59"/>
      <c r="O52" s="59"/>
      <c r="P52" s="59"/>
      <c r="Q52" s="59"/>
      <c r="R52" s="1"/>
      <c r="S52" s="3">
        <v>9200</v>
      </c>
      <c r="T52" s="4">
        <f t="shared" si="30"/>
        <v>11684</v>
      </c>
    </row>
    <row r="53" spans="1:20" x14ac:dyDescent="0.3">
      <c r="A53" s="94" t="s">
        <v>97</v>
      </c>
      <c r="B53" s="95" t="s">
        <v>98</v>
      </c>
      <c r="C53" s="95"/>
      <c r="D53" s="95"/>
      <c r="E53" s="95"/>
      <c r="F53" s="95"/>
      <c r="G53" s="96">
        <v>240</v>
      </c>
      <c r="H53" s="97">
        <f t="shared" ref="H53" si="32">G53*1.27</f>
        <v>304.8</v>
      </c>
      <c r="I53" s="224"/>
      <c r="J53" s="225"/>
      <c r="L53" s="11" t="s">
        <v>80</v>
      </c>
      <c r="M53" s="60" t="s">
        <v>81</v>
      </c>
      <c r="N53" s="60"/>
      <c r="O53" s="60"/>
      <c r="P53" s="60"/>
      <c r="Q53" s="60"/>
      <c r="R53" s="8"/>
      <c r="S53" s="9">
        <v>5200</v>
      </c>
      <c r="T53" s="10">
        <f t="shared" si="30"/>
        <v>6604</v>
      </c>
    </row>
    <row r="54" spans="1:20" x14ac:dyDescent="0.3">
      <c r="A54" s="2"/>
      <c r="B54" s="59"/>
      <c r="C54" s="59"/>
      <c r="D54" s="59"/>
      <c r="E54" s="59"/>
      <c r="F54" s="59"/>
      <c r="G54" s="3"/>
      <c r="H54" s="4"/>
      <c r="I54" s="224"/>
      <c r="J54" s="225"/>
      <c r="L54" s="2" t="s">
        <v>82</v>
      </c>
      <c r="M54" s="59" t="s">
        <v>83</v>
      </c>
      <c r="N54" s="59"/>
      <c r="O54" s="59"/>
      <c r="P54" s="59"/>
      <c r="Q54" s="59"/>
      <c r="R54" s="1"/>
      <c r="S54" s="3">
        <v>5600</v>
      </c>
      <c r="T54" s="4">
        <f t="shared" si="30"/>
        <v>7112</v>
      </c>
    </row>
    <row r="55" spans="1:20" x14ac:dyDescent="0.3">
      <c r="A55" s="94" t="s">
        <v>103</v>
      </c>
      <c r="B55" s="95" t="s">
        <v>133</v>
      </c>
      <c r="C55" s="95"/>
      <c r="D55" s="95"/>
      <c r="E55" s="95"/>
      <c r="F55" s="95"/>
      <c r="G55" s="96">
        <v>900</v>
      </c>
      <c r="H55" s="97">
        <f t="shared" ref="H55" si="33">G55*1.27</f>
        <v>1143</v>
      </c>
      <c r="I55" s="226"/>
      <c r="J55" s="227"/>
      <c r="K55" t="s">
        <v>131</v>
      </c>
      <c r="L55" s="14" t="s">
        <v>95</v>
      </c>
      <c r="M55" s="62" t="s">
        <v>96</v>
      </c>
      <c r="N55" s="62"/>
      <c r="O55" s="62"/>
      <c r="P55" s="62"/>
      <c r="Q55" s="62"/>
      <c r="R55" s="15"/>
      <c r="S55" s="16">
        <v>6300</v>
      </c>
      <c r="T55" s="17">
        <f t="shared" si="30"/>
        <v>8001</v>
      </c>
    </row>
    <row r="56" spans="1:20" x14ac:dyDescent="0.3">
      <c r="A56" s="2"/>
      <c r="B56" s="59"/>
      <c r="C56" s="59"/>
      <c r="D56" s="59"/>
      <c r="E56" s="59"/>
      <c r="F56" s="59"/>
      <c r="G56" s="3"/>
      <c r="H56" s="92"/>
      <c r="I56" s="91"/>
      <c r="J56" s="93"/>
    </row>
    <row r="57" spans="1:20" x14ac:dyDescent="0.3">
      <c r="A57" s="2"/>
      <c r="B57" s="59"/>
      <c r="C57" s="59"/>
      <c r="D57" s="59"/>
      <c r="E57" s="59"/>
      <c r="F57" s="59"/>
      <c r="G57" s="3"/>
      <c r="H57" s="92"/>
      <c r="I57" s="91"/>
      <c r="J57" s="93"/>
    </row>
    <row r="58" spans="1:20" x14ac:dyDescent="0.3">
      <c r="A58" s="2"/>
      <c r="B58" s="59"/>
      <c r="C58" s="59"/>
      <c r="D58" s="59"/>
      <c r="E58" s="59"/>
      <c r="F58" s="59"/>
      <c r="G58" s="3"/>
      <c r="H58" s="92"/>
      <c r="I58" s="91"/>
      <c r="J58" s="93"/>
    </row>
    <row r="59" spans="1:20" x14ac:dyDescent="0.3">
      <c r="A59" s="2"/>
      <c r="B59" s="59"/>
      <c r="C59" s="59"/>
      <c r="D59" s="59"/>
      <c r="E59" s="59"/>
      <c r="F59" s="59"/>
      <c r="G59" s="3"/>
      <c r="H59" s="2"/>
      <c r="I59" s="59"/>
      <c r="J59" s="59"/>
      <c r="K59" s="59"/>
    </row>
    <row r="62" spans="1:20" ht="15" customHeight="1" x14ac:dyDescent="0.3"/>
    <row r="63" spans="1:20" ht="15" customHeight="1" x14ac:dyDescent="0.3"/>
    <row r="64" spans="1:20" ht="15.75" customHeight="1" x14ac:dyDescent="0.3"/>
    <row r="65" spans="2:13" ht="15.75" customHeight="1" x14ac:dyDescent="0.3"/>
    <row r="66" spans="2:13" ht="15.75" customHeight="1" x14ac:dyDescent="0.3"/>
    <row r="67" spans="2:13" ht="15.75" customHeight="1" x14ac:dyDescent="0.3"/>
    <row r="68" spans="2:13" ht="15.75" customHeight="1" x14ac:dyDescent="0.3"/>
    <row r="69" spans="2:13" x14ac:dyDescent="0.3">
      <c r="B69"/>
      <c r="C69"/>
      <c r="D69"/>
      <c r="E69"/>
      <c r="F69"/>
    </row>
    <row r="70" spans="2:13" x14ac:dyDescent="0.3">
      <c r="B70"/>
      <c r="C70"/>
      <c r="D70"/>
      <c r="E70"/>
      <c r="F70"/>
    </row>
    <row r="73" spans="2:13" ht="21" customHeight="1" x14ac:dyDescent="0.4">
      <c r="D73" s="153"/>
      <c r="E73" s="154"/>
      <c r="F73" s="154"/>
      <c r="G73" s="149"/>
      <c r="H73" s="149"/>
      <c r="I73" s="150" t="s">
        <v>109</v>
      </c>
      <c r="J73" s="149"/>
      <c r="K73" s="149"/>
      <c r="L73" s="149"/>
      <c r="M73" s="149"/>
    </row>
    <row r="74" spans="2:13" ht="21" customHeight="1" x14ac:dyDescent="0.3">
      <c r="D74" s="111"/>
      <c r="H74" s="105"/>
      <c r="I74" s="105"/>
    </row>
    <row r="75" spans="2:13" ht="21" customHeight="1" x14ac:dyDescent="0.3">
      <c r="D75" s="111"/>
      <c r="G75" s="132" t="s">
        <v>0</v>
      </c>
      <c r="H75" s="109" t="s">
        <v>1</v>
      </c>
      <c r="I75" s="109"/>
      <c r="J75" s="132" t="s">
        <v>0</v>
      </c>
      <c r="K75" s="109" t="s">
        <v>1</v>
      </c>
      <c r="L75" s="132" t="s">
        <v>0</v>
      </c>
      <c r="M75" s="109" t="s">
        <v>1</v>
      </c>
    </row>
    <row r="76" spans="2:13" s="108" customFormat="1" ht="21" customHeight="1" x14ac:dyDescent="0.35">
      <c r="D76" s="118"/>
      <c r="E76" s="125"/>
      <c r="F76" s="175" t="s">
        <v>110</v>
      </c>
      <c r="G76" s="176"/>
      <c r="H76" s="177"/>
      <c r="I76" s="178" t="s">
        <v>4</v>
      </c>
      <c r="J76" s="179"/>
      <c r="K76" s="180"/>
      <c r="L76" s="175" t="s">
        <v>5</v>
      </c>
      <c r="M76" s="177"/>
    </row>
    <row r="77" spans="2:13" s="108" customFormat="1" ht="5.25" customHeight="1" x14ac:dyDescent="0.35">
      <c r="D77" s="118"/>
      <c r="F77" s="119"/>
      <c r="G77" s="120"/>
      <c r="H77" s="121"/>
      <c r="I77" s="122"/>
      <c r="J77" s="123"/>
      <c r="K77" s="124"/>
      <c r="L77" s="119"/>
      <c r="M77" s="121"/>
    </row>
    <row r="78" spans="2:13" ht="21" customHeight="1" x14ac:dyDescent="0.35">
      <c r="D78" s="111"/>
      <c r="E78" s="135" t="s">
        <v>129</v>
      </c>
      <c r="F78" s="111"/>
      <c r="G78" s="112">
        <f>I10+I21+I21+I28+I34</f>
        <v>35240</v>
      </c>
      <c r="H78" s="112">
        <f>G78*1.27</f>
        <v>44754.8</v>
      </c>
      <c r="I78" s="116"/>
      <c r="J78" s="112">
        <f>G78+T3</f>
        <v>98440</v>
      </c>
      <c r="K78" s="112">
        <f>J78*1.27</f>
        <v>125018.8</v>
      </c>
      <c r="L78" s="155">
        <f>G78+T4-I10+I11</f>
        <v>100200</v>
      </c>
      <c r="M78" s="112">
        <f>L78*1.27</f>
        <v>127254</v>
      </c>
    </row>
    <row r="79" spans="2:13" ht="6" customHeight="1" x14ac:dyDescent="0.35">
      <c r="D79" s="111"/>
      <c r="E79" s="107"/>
      <c r="F79" s="111"/>
      <c r="G79" s="113"/>
      <c r="H79" s="113"/>
      <c r="I79" s="116"/>
      <c r="J79" s="113"/>
      <c r="K79" s="113"/>
      <c r="L79" s="134"/>
      <c r="M79" s="113"/>
    </row>
    <row r="80" spans="2:13" ht="21" customHeight="1" x14ac:dyDescent="0.35">
      <c r="D80" s="111"/>
      <c r="E80" s="135" t="s">
        <v>130</v>
      </c>
      <c r="F80" s="114"/>
      <c r="G80" s="115">
        <f>I12+I21+I21+I28+I34</f>
        <v>39480</v>
      </c>
      <c r="H80" s="115">
        <f>G80*1.27</f>
        <v>50139.6</v>
      </c>
      <c r="I80" s="117"/>
      <c r="J80" s="115">
        <f>G80+T3</f>
        <v>102680</v>
      </c>
      <c r="K80" s="115">
        <f>J80*1.27</f>
        <v>130403.6</v>
      </c>
      <c r="L80" s="133">
        <f>G80+T4-I12+I13</f>
        <v>104440</v>
      </c>
      <c r="M80" s="115">
        <f>L80*1.27</f>
        <v>132638.79999999999</v>
      </c>
    </row>
    <row r="81" spans="1:22" ht="21" customHeight="1" x14ac:dyDescent="0.35">
      <c r="G81" s="56"/>
      <c r="H81" s="184"/>
      <c r="I81" s="184"/>
      <c r="J81" s="184"/>
      <c r="K81" s="184"/>
      <c r="L81" s="184"/>
      <c r="M81" s="184"/>
    </row>
    <row r="82" spans="1:22" ht="21" customHeight="1" x14ac:dyDescent="0.3"/>
    <row r="83" spans="1:22" ht="21" customHeight="1" x14ac:dyDescent="0.3"/>
    <row r="84" spans="1:22" ht="21" customHeight="1" x14ac:dyDescent="0.4">
      <c r="D84" s="153"/>
      <c r="E84" s="154"/>
      <c r="F84" s="154"/>
      <c r="G84" s="149"/>
      <c r="H84" s="150" t="s">
        <v>111</v>
      </c>
      <c r="I84" s="149"/>
      <c r="J84" s="149"/>
      <c r="K84" s="149"/>
      <c r="L84" s="149"/>
      <c r="M84" s="149"/>
      <c r="N84" s="149"/>
      <c r="O84" s="149"/>
      <c r="P84" s="149"/>
    </row>
    <row r="85" spans="1:22" ht="21" customHeight="1" x14ac:dyDescent="0.4">
      <c r="D85" s="111"/>
      <c r="H85" s="106"/>
      <c r="U85" s="110"/>
      <c r="V85" s="110"/>
    </row>
    <row r="86" spans="1:22" ht="21" customHeight="1" x14ac:dyDescent="0.3">
      <c r="D86" s="111"/>
      <c r="G86" s="132" t="s">
        <v>0</v>
      </c>
      <c r="H86" s="109" t="s">
        <v>1</v>
      </c>
      <c r="I86" s="109"/>
      <c r="J86" s="132" t="s">
        <v>0</v>
      </c>
      <c r="K86" s="109" t="s">
        <v>1</v>
      </c>
      <c r="L86" s="132" t="s">
        <v>0</v>
      </c>
      <c r="M86" s="109" t="s">
        <v>1</v>
      </c>
      <c r="N86" s="109"/>
      <c r="O86" s="132" t="s">
        <v>0</v>
      </c>
      <c r="P86" s="109" t="s">
        <v>1</v>
      </c>
      <c r="U86" s="110"/>
      <c r="V86" s="110"/>
    </row>
    <row r="87" spans="1:22" ht="21" customHeight="1" x14ac:dyDescent="0.3">
      <c r="D87" s="111"/>
      <c r="E87" s="130"/>
      <c r="F87" s="181" t="s">
        <v>110</v>
      </c>
      <c r="G87" s="182"/>
      <c r="H87" s="183"/>
      <c r="I87" s="178" t="s">
        <v>112</v>
      </c>
      <c r="J87" s="179"/>
      <c r="K87" s="180"/>
      <c r="L87" s="181" t="s">
        <v>113</v>
      </c>
      <c r="M87" s="183"/>
      <c r="N87" s="178" t="s">
        <v>114</v>
      </c>
      <c r="O87" s="179"/>
      <c r="P87" s="180"/>
    </row>
    <row r="88" spans="1:22" ht="4.5" customHeight="1" x14ac:dyDescent="0.35">
      <c r="D88" s="111"/>
      <c r="F88" s="119"/>
      <c r="G88" s="120"/>
      <c r="H88" s="121"/>
      <c r="I88" s="122"/>
      <c r="J88" s="123"/>
      <c r="K88" s="124"/>
      <c r="L88" s="119"/>
      <c r="M88" s="121"/>
      <c r="N88" s="122"/>
      <c r="O88" s="123"/>
      <c r="P88" s="124"/>
    </row>
    <row r="89" spans="1:22" ht="21" customHeight="1" x14ac:dyDescent="0.35">
      <c r="D89" s="111"/>
      <c r="E89" s="135" t="s">
        <v>115</v>
      </c>
      <c r="F89" s="126"/>
      <c r="G89" s="112">
        <f>I10+I21+I21+I28+I34</f>
        <v>35240</v>
      </c>
      <c r="H89" s="112">
        <f>G89*1.27</f>
        <v>44754.8</v>
      </c>
      <c r="I89" s="118"/>
      <c r="J89" s="112">
        <f>G89+T15</f>
        <v>82440</v>
      </c>
      <c r="K89" s="112">
        <f>J89*1.27</f>
        <v>104698.8</v>
      </c>
      <c r="L89" s="155">
        <f>G89+T16</f>
        <v>83240</v>
      </c>
      <c r="M89" s="112">
        <f>L89*1.27</f>
        <v>105714.8</v>
      </c>
      <c r="N89" s="118"/>
      <c r="O89" s="112">
        <f>G89+T17</f>
        <v>85640</v>
      </c>
      <c r="P89" s="112">
        <f>O89*1.27</f>
        <v>108762.8</v>
      </c>
    </row>
    <row r="90" spans="1:22" ht="3.75" customHeight="1" x14ac:dyDescent="0.35">
      <c r="D90" s="111"/>
      <c r="E90" s="107"/>
      <c r="F90" s="126"/>
      <c r="G90" s="136"/>
      <c r="H90" s="113"/>
      <c r="I90" s="118"/>
      <c r="J90" s="113"/>
      <c r="K90" s="113"/>
      <c r="L90" s="134"/>
      <c r="M90" s="113"/>
      <c r="N90" s="118"/>
      <c r="O90" s="113"/>
      <c r="P90" s="113"/>
    </row>
    <row r="91" spans="1:22" ht="21" customHeight="1" x14ac:dyDescent="0.35">
      <c r="A91" s="2"/>
      <c r="B91" s="59"/>
      <c r="D91" s="152"/>
      <c r="E91" s="135" t="s">
        <v>46</v>
      </c>
      <c r="F91" s="127"/>
      <c r="G91" s="115">
        <f>I14+I21+I21+I28+I34</f>
        <v>45240</v>
      </c>
      <c r="H91" s="115">
        <f>G91*1.27</f>
        <v>57454.8</v>
      </c>
      <c r="I91" s="128"/>
      <c r="J91" s="115">
        <f>G91+T15</f>
        <v>92440</v>
      </c>
      <c r="K91" s="115">
        <f>J91*1.27</f>
        <v>117398.8</v>
      </c>
      <c r="L91" s="133">
        <f>G91+T16</f>
        <v>93240</v>
      </c>
      <c r="M91" s="115">
        <f>L91*1.27</f>
        <v>118414.8</v>
      </c>
      <c r="N91" s="129"/>
      <c r="O91" s="115">
        <f>G91+T17</f>
        <v>95640</v>
      </c>
      <c r="P91" s="115">
        <f>O91*1.27</f>
        <v>121462.8</v>
      </c>
    </row>
    <row r="92" spans="1:22" ht="21" customHeight="1" x14ac:dyDescent="0.3">
      <c r="A92" s="2"/>
      <c r="B92" s="59"/>
      <c r="C92"/>
      <c r="D92"/>
      <c r="E92"/>
      <c r="F92" s="231"/>
      <c r="G92" s="231"/>
      <c r="H92" s="231"/>
      <c r="I92" s="231"/>
      <c r="J92" s="231"/>
      <c r="K92" s="231"/>
      <c r="L92" s="231"/>
      <c r="M92" s="231"/>
    </row>
    <row r="93" spans="1:22" ht="21" customHeight="1" x14ac:dyDescent="0.3">
      <c r="A93" s="2"/>
      <c r="B93" s="59"/>
      <c r="C93"/>
      <c r="D93"/>
    </row>
    <row r="94" spans="1:22" ht="21" customHeight="1" x14ac:dyDescent="0.3">
      <c r="C94"/>
      <c r="D94"/>
      <c r="E94"/>
      <c r="F94"/>
    </row>
    <row r="95" spans="1:22" ht="21" customHeight="1" x14ac:dyDescent="0.4">
      <c r="C95"/>
      <c r="D95" s="151"/>
      <c r="E95" s="149"/>
      <c r="F95" s="149"/>
      <c r="G95" s="149"/>
      <c r="H95" s="150" t="s">
        <v>116</v>
      </c>
      <c r="I95" s="149"/>
      <c r="J95" s="149"/>
      <c r="K95" s="149"/>
      <c r="L95" s="149"/>
      <c r="M95" s="149"/>
      <c r="N95" s="149"/>
      <c r="O95" s="149"/>
      <c r="P95" s="149"/>
    </row>
    <row r="96" spans="1:22" ht="21" customHeight="1" x14ac:dyDescent="0.4">
      <c r="C96"/>
      <c r="D96" s="152"/>
      <c r="E96"/>
      <c r="F96"/>
      <c r="H96" s="106"/>
    </row>
    <row r="97" spans="3:16" ht="21" customHeight="1" x14ac:dyDescent="0.3">
      <c r="D97" s="152"/>
      <c r="E97"/>
      <c r="G97" s="132" t="s">
        <v>0</v>
      </c>
      <c r="H97" s="109" t="s">
        <v>1</v>
      </c>
      <c r="I97" s="109"/>
      <c r="J97" s="132" t="s">
        <v>0</v>
      </c>
      <c r="K97" s="109" t="s">
        <v>1</v>
      </c>
      <c r="L97" s="132" t="s">
        <v>0</v>
      </c>
      <c r="M97" s="109" t="s">
        <v>1</v>
      </c>
      <c r="N97" s="109"/>
      <c r="O97" s="132" t="s">
        <v>0</v>
      </c>
      <c r="P97" s="109" t="s">
        <v>1</v>
      </c>
    </row>
    <row r="98" spans="3:16" ht="21" customHeight="1" x14ac:dyDescent="0.3">
      <c r="C98"/>
      <c r="D98" s="152"/>
      <c r="E98" s="131"/>
      <c r="F98" s="181" t="s">
        <v>110</v>
      </c>
      <c r="G98" s="182"/>
      <c r="H98" s="183"/>
      <c r="I98" s="178" t="s">
        <v>112</v>
      </c>
      <c r="J98" s="179"/>
      <c r="K98" s="180"/>
      <c r="L98" s="181" t="s">
        <v>113</v>
      </c>
      <c r="M98" s="183"/>
      <c r="N98" s="178" t="s">
        <v>114</v>
      </c>
      <c r="O98" s="179"/>
      <c r="P98" s="180"/>
    </row>
    <row r="99" spans="3:16" ht="4.5" customHeight="1" x14ac:dyDescent="0.35">
      <c r="C99"/>
      <c r="D99" s="152"/>
      <c r="E99"/>
      <c r="F99" s="119"/>
      <c r="G99" s="120"/>
      <c r="H99" s="121"/>
      <c r="I99" s="122"/>
      <c r="J99" s="123"/>
      <c r="K99" s="124"/>
      <c r="L99" s="119"/>
      <c r="M99" s="121"/>
      <c r="N99" s="122"/>
      <c r="O99" s="123"/>
      <c r="P99" s="124"/>
    </row>
    <row r="100" spans="3:16" ht="21" customHeight="1" x14ac:dyDescent="0.35">
      <c r="C100"/>
      <c r="D100" s="152"/>
      <c r="E100" s="135" t="s">
        <v>47</v>
      </c>
      <c r="F100" s="111"/>
      <c r="G100" s="112">
        <f>I15+I21+I21+I28+I34</f>
        <v>40840</v>
      </c>
      <c r="H100" s="112">
        <f>G100*1.27</f>
        <v>51866.8</v>
      </c>
      <c r="I100" s="118"/>
      <c r="J100" s="112">
        <f>G100+T15+T15</f>
        <v>135240</v>
      </c>
      <c r="K100" s="112">
        <f>J100*1.27</f>
        <v>171754.8</v>
      </c>
      <c r="L100" s="155">
        <f>G100+T16+T16</f>
        <v>136840</v>
      </c>
      <c r="M100" s="112">
        <f>L100*1.27</f>
        <v>173786.8</v>
      </c>
      <c r="N100" s="118"/>
      <c r="O100" s="112">
        <f>G100+T17+T17</f>
        <v>141640</v>
      </c>
      <c r="P100" s="112">
        <f>O100*1.27</f>
        <v>179882.8</v>
      </c>
    </row>
    <row r="101" spans="3:16" ht="4.5" customHeight="1" x14ac:dyDescent="0.35">
      <c r="C101"/>
      <c r="D101" s="152"/>
      <c r="E101" s="108"/>
      <c r="F101" s="111"/>
      <c r="G101" s="113"/>
      <c r="H101" s="113"/>
      <c r="I101" s="118"/>
      <c r="J101" s="113"/>
      <c r="K101" s="113"/>
      <c r="L101" s="134"/>
      <c r="M101" s="113"/>
      <c r="N101" s="118"/>
      <c r="O101" s="113"/>
      <c r="P101" s="113"/>
    </row>
    <row r="102" spans="3:16" ht="21" customHeight="1" x14ac:dyDescent="0.35">
      <c r="D102" s="111"/>
      <c r="E102" s="135" t="s">
        <v>117</v>
      </c>
      <c r="F102" s="114"/>
      <c r="G102" s="115">
        <f>I16+I21+I21+I28+I34</f>
        <v>45240</v>
      </c>
      <c r="H102" s="115">
        <f>G102*1.27</f>
        <v>57454.8</v>
      </c>
      <c r="I102" s="129"/>
      <c r="J102" s="115">
        <f>G102+T15+T15</f>
        <v>139640</v>
      </c>
      <c r="K102" s="115">
        <f>J102*1.27</f>
        <v>177342.8</v>
      </c>
      <c r="L102" s="133">
        <f>G102+T16+T16</f>
        <v>141240</v>
      </c>
      <c r="M102" s="115">
        <f>L102*1.27</f>
        <v>179374.8</v>
      </c>
      <c r="N102" s="129"/>
      <c r="O102" s="115">
        <f>G102+T17+T17</f>
        <v>146040</v>
      </c>
      <c r="P102" s="115">
        <f>O102*1.27</f>
        <v>185470.8</v>
      </c>
    </row>
  </sheetData>
  <mergeCells count="76">
    <mergeCell ref="N87:P87"/>
    <mergeCell ref="F98:H98"/>
    <mergeCell ref="I98:K98"/>
    <mergeCell ref="N98:P98"/>
    <mergeCell ref="L98:M98"/>
    <mergeCell ref="F92:G92"/>
    <mergeCell ref="H92:I92"/>
    <mergeCell ref="J92:K92"/>
    <mergeCell ref="L92:M92"/>
    <mergeCell ref="I51:J55"/>
    <mergeCell ref="L30:M30"/>
    <mergeCell ref="L31:M31"/>
    <mergeCell ref="L32:M32"/>
    <mergeCell ref="L33:M33"/>
    <mergeCell ref="L34:M34"/>
    <mergeCell ref="H8:H9"/>
    <mergeCell ref="I25:J25"/>
    <mergeCell ref="I31:J31"/>
    <mergeCell ref="I37:J37"/>
    <mergeCell ref="G25:G26"/>
    <mergeCell ref="H31:H32"/>
    <mergeCell ref="H37:H38"/>
    <mergeCell ref="T28:U28"/>
    <mergeCell ref="S1:S2"/>
    <mergeCell ref="A8:F9"/>
    <mergeCell ref="G8:G9"/>
    <mergeCell ref="I8:J8"/>
    <mergeCell ref="S6:S7"/>
    <mergeCell ref="H19:H20"/>
    <mergeCell ref="H25:H26"/>
    <mergeCell ref="A19:F20"/>
    <mergeCell ref="G19:G20"/>
    <mergeCell ref="A25:F26"/>
    <mergeCell ref="S22:S23"/>
    <mergeCell ref="L13:P14"/>
    <mergeCell ref="L22:P23"/>
    <mergeCell ref="R28:R29"/>
    <mergeCell ref="A1:I1"/>
    <mergeCell ref="T37:U37"/>
    <mergeCell ref="L46:R47"/>
    <mergeCell ref="S46:S47"/>
    <mergeCell ref="T46:T47"/>
    <mergeCell ref="L37:P38"/>
    <mergeCell ref="R37:R38"/>
    <mergeCell ref="S28:S29"/>
    <mergeCell ref="S37:S38"/>
    <mergeCell ref="G31:G32"/>
    <mergeCell ref="A37:E38"/>
    <mergeCell ref="G37:G38"/>
    <mergeCell ref="L28:P29"/>
    <mergeCell ref="A31:F32"/>
    <mergeCell ref="S13:S14"/>
    <mergeCell ref="T1:U1"/>
    <mergeCell ref="A44:E45"/>
    <mergeCell ref="G44:G45"/>
    <mergeCell ref="H44:H45"/>
    <mergeCell ref="I44:J44"/>
    <mergeCell ref="T6:U6"/>
    <mergeCell ref="T13:U13"/>
    <mergeCell ref="T22:U22"/>
    <mergeCell ref="R1:R2"/>
    <mergeCell ref="R6:R7"/>
    <mergeCell ref="R13:R14"/>
    <mergeCell ref="R22:R23"/>
    <mergeCell ref="I19:J19"/>
    <mergeCell ref="L1:P2"/>
    <mergeCell ref="L6:P7"/>
    <mergeCell ref="F76:H76"/>
    <mergeCell ref="I76:K76"/>
    <mergeCell ref="L76:M76"/>
    <mergeCell ref="F87:H87"/>
    <mergeCell ref="I87:K87"/>
    <mergeCell ref="L87:M87"/>
    <mergeCell ref="H81:I81"/>
    <mergeCell ref="J81:K81"/>
    <mergeCell ref="L81:M81"/>
  </mergeCells>
  <pageMargins left="0.31496062992125984" right="0.31496062992125984" top="0.35433070866141736" bottom="0.35433070866141736" header="0.11811023622047245" footer="0.11811023622047245"/>
  <pageSetup paperSize="9" scale="61" fitToHeight="0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2024-0301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GGate</dc:creator>
  <cp:lastModifiedBy>Boros Anita</cp:lastModifiedBy>
  <cp:lastPrinted>2024-03-01T13:27:24Z</cp:lastPrinted>
  <dcterms:created xsi:type="dcterms:W3CDTF">2021-04-30T11:34:09Z</dcterms:created>
  <dcterms:modified xsi:type="dcterms:W3CDTF">2024-03-04T07:45:49Z</dcterms:modified>
</cp:coreProperties>
</file>